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List2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rFont val="Arial"/>
            <family val="2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<sst xmlns="http://schemas.openxmlformats.org/spreadsheetml/2006/main" count="98" uniqueCount="53">
  <si>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</si>
  <si>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</si>
  <si>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</si>
  <si>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</si>
  <si>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</si>
  <si>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</si>
  <si>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</si>
  <si>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</si>
  <si>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</si>
  <si>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</si>
  <si>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</si>
  <si>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</si>
  <si>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</si>
  <si>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</si>
  <si>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</si>
  <si>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</si>
  <si>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</si>
  <si>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</si>
  <si>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</si>
  <si>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</si>
  <si>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</si>
  <si>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</si>
  <si>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</si>
  <si>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</si>
  <si>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</si>
  <si>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</si>
  <si>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</si>
  <si>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</si>
  <si>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</si>
  <si>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</si>
  <si>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</si>
  <si>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</si>
  <si>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</si>
  <si>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</si>
  <si>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</si>
  <si>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</si>
  <si>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</si>
  <si>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</si>
  <si>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</si>
  <si>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 val="single"/>
        <sz val="10"/>
        <rFont val="Arial"/>
        <family val="2"/>
      </rPr>
      <t>způsobilá</t>
    </r>
    <r>
      <rPr>
        <b/>
        <sz val="10"/>
        <rFont val="Arial"/>
        <family val="2"/>
      </rPr>
      <t xml:space="preserve"> hrubá mzda k výplatě (v Kč) za měsíc:</t>
    </r>
  </si>
  <si>
    <r>
      <t>Počet odpracovaných hodin</t>
    </r>
    <r>
      <rPr>
        <b/>
        <u val="single"/>
        <sz val="10"/>
        <rFont val="Arial"/>
        <family val="2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</si>
  <si>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(včetně prémií, odměn a náhrad za dovolenou) </t>
    </r>
    <r>
      <rPr>
        <b/>
        <sz val="10"/>
        <color indexed="10"/>
        <rFont val="Arial"/>
        <family val="2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</si>
  <si>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</si>
  <si>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</si>
  <si>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</si>
  <si>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</si>
  <si>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</si>
  <si>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</si>
  <si>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</si>
  <si>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</rPr>
      <t xml:space="preserve">                             </t>
    </r>
  </si>
  <si>
    <t>Vyplňuje Centrum (Kontrolor tiskne Rekapitulaci s odkrytými sloupci č. (14) až (18)).</t>
  </si>
  <si>
    <t>Název konečného uživatele/vedoucího partnera/partnera:</t>
  </si>
  <si>
    <t>Období trvání projektu: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</si>
</sst>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_-* #,##0.0\ _K_č_-;\-* #,##0.0\ _K_č_-;_-* &quot;-&quot;?\ _K_č_-;_-@_-"/>
    <numFmt numFmtId="188" formatCode="#,##0.00_ ;\-#,##0.00\ "/>
    <numFmt numFmtId="189" formatCode="#,##0.000"/>
    <numFmt numFmtId="190" formatCode="000\ 00"/>
    <numFmt numFmtId="191" formatCode="#,##0.00\ &quot;Kč&quot;"/>
    <numFmt numFmtId="192" formatCode="#,##0_ ;[Red]\-#,##0\ "/>
    <numFmt numFmtId="193" formatCode="[$-405]mmmm\ yyyy"/>
    <numFmt numFmtId="194" formatCode="mmm/yyyy"/>
    <numFmt numFmtId="195" formatCode="0.0_ ;\-0.0\ "/>
    <numFmt numFmtId="196" formatCode="#,##0.0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5]mmm\-yy;@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Border="1" applyAlignment="1">
      <alignment wrapText="1"/>
      <protection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5" fillId="0" borderId="0" xfId="48" applyFont="1" applyBorder="1" applyAlignment="1">
      <alignment/>
      <protection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0" borderId="0" xfId="48" applyFont="1">
      <alignment/>
      <protection/>
    </xf>
    <xf numFmtId="0" fontId="5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5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1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/>
      <protection/>
    </xf>
    <xf numFmtId="193" fontId="0" fillId="0" borderId="0" xfId="48" applyNumberFormat="1" applyFont="1">
      <alignment/>
      <protection/>
    </xf>
    <xf numFmtId="183" fontId="0" fillId="35" borderId="10" xfId="48" applyNumberFormat="1" applyFill="1" applyBorder="1" applyAlignment="1">
      <alignment horizontal="center"/>
      <protection/>
    </xf>
    <xf numFmtId="183" fontId="0" fillId="35" borderId="13" xfId="48" applyNumberFormat="1" applyFill="1" applyBorder="1" applyAlignment="1">
      <alignment horizontal="center"/>
      <protection/>
    </xf>
    <xf numFmtId="183" fontId="0" fillId="35" borderId="14" xfId="48" applyNumberFormat="1" applyFill="1" applyBorder="1" applyAlignment="1">
      <alignment horizontal="center"/>
      <protection/>
    </xf>
    <xf numFmtId="183" fontId="0" fillId="35" borderId="15" xfId="48" applyNumberFormat="1" applyFill="1" applyBorder="1" applyAlignment="1">
      <alignment horizontal="center"/>
      <protection/>
    </xf>
    <xf numFmtId="0" fontId="10" fillId="33" borderId="16" xfId="48" applyFont="1" applyFill="1" applyBorder="1" applyAlignment="1">
      <alignment horizontal="center" vertical="center"/>
      <protection/>
    </xf>
    <xf numFmtId="0" fontId="5" fillId="33" borderId="17" xfId="48" applyFont="1" applyFill="1" applyBorder="1" applyAlignment="1">
      <alignment horizontal="center" vertical="center"/>
      <protection/>
    </xf>
    <xf numFmtId="0" fontId="13" fillId="0" borderId="18" xfId="48" applyFont="1" applyFill="1" applyBorder="1" applyAlignment="1">
      <alignment/>
      <protection/>
    </xf>
    <xf numFmtId="17" fontId="13" fillId="0" borderId="19" xfId="48" applyNumberFormat="1" applyFont="1" applyFill="1" applyBorder="1" applyAlignment="1">
      <alignment/>
      <protection/>
    </xf>
    <xf numFmtId="4" fontId="13" fillId="0" borderId="20" xfId="48" applyNumberFormat="1" applyFont="1" applyFill="1" applyBorder="1" applyAlignment="1">
      <alignment/>
      <protection/>
    </xf>
    <xf numFmtId="185" fontId="13" fillId="0" borderId="20" xfId="34" applyNumberFormat="1" applyFont="1" applyFill="1" applyBorder="1" applyAlignment="1">
      <alignment horizontal="right"/>
    </xf>
    <xf numFmtId="185" fontId="13" fillId="0" borderId="20" xfId="34" applyNumberFormat="1" applyFont="1" applyFill="1" applyBorder="1" applyAlignment="1">
      <alignment/>
    </xf>
    <xf numFmtId="3" fontId="13" fillId="0" borderId="21" xfId="48" applyNumberFormat="1" applyFont="1" applyFill="1" applyBorder="1" applyAlignment="1">
      <alignment horizontal="center"/>
      <protection/>
    </xf>
    <xf numFmtId="0" fontId="13" fillId="0" borderId="22" xfId="48" applyFont="1" applyBorder="1">
      <alignment/>
      <protection/>
    </xf>
    <xf numFmtId="0" fontId="13" fillId="0" borderId="23" xfId="48" applyFont="1" applyBorder="1">
      <alignment/>
      <protection/>
    </xf>
    <xf numFmtId="179" fontId="13" fillId="33" borderId="24" xfId="48" applyNumberFormat="1" applyFont="1" applyFill="1" applyBorder="1">
      <alignment/>
      <protection/>
    </xf>
    <xf numFmtId="4" fontId="13" fillId="34" borderId="23" xfId="48" applyNumberFormat="1" applyFont="1" applyFill="1" applyBorder="1">
      <alignment/>
      <protection/>
    </xf>
    <xf numFmtId="0" fontId="13" fillId="0" borderId="0" xfId="48" applyFont="1">
      <alignment/>
      <protection/>
    </xf>
    <xf numFmtId="193" fontId="13" fillId="0" borderId="0" xfId="48" applyNumberFormat="1" applyFont="1">
      <alignment/>
      <protection/>
    </xf>
    <xf numFmtId="179" fontId="13" fillId="33" borderId="25" xfId="48" applyNumberFormat="1" applyFont="1" applyFill="1" applyBorder="1">
      <alignment/>
      <protection/>
    </xf>
    <xf numFmtId="0" fontId="13" fillId="0" borderId="26" xfId="48" applyFont="1" applyFill="1" applyBorder="1" applyAlignment="1">
      <alignment/>
      <protection/>
    </xf>
    <xf numFmtId="0" fontId="13" fillId="0" borderId="27" xfId="48" applyFont="1" applyFill="1" applyBorder="1" applyAlignment="1">
      <alignment/>
      <protection/>
    </xf>
    <xf numFmtId="0" fontId="13" fillId="34" borderId="28" xfId="48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/>
      <protection/>
    </xf>
    <xf numFmtId="0" fontId="10" fillId="33" borderId="28" xfId="48" applyFont="1" applyFill="1" applyBorder="1">
      <alignment/>
      <protection/>
    </xf>
    <xf numFmtId="0" fontId="10" fillId="33" borderId="30" xfId="48" applyFont="1" applyFill="1" applyBorder="1">
      <alignment/>
      <protection/>
    </xf>
    <xf numFmtId="179" fontId="13" fillId="33" borderId="31" xfId="48" applyNumberFormat="1" applyFont="1" applyFill="1" applyBorder="1">
      <alignment/>
      <protection/>
    </xf>
    <xf numFmtId="4" fontId="10" fillId="34" borderId="30" xfId="48" applyNumberFormat="1" applyFont="1" applyFill="1" applyBorder="1">
      <alignment/>
      <protection/>
    </xf>
    <xf numFmtId="0" fontId="13" fillId="0" borderId="19" xfId="48" applyFont="1" applyBorder="1">
      <alignment/>
      <protection/>
    </xf>
    <xf numFmtId="0" fontId="13" fillId="0" borderId="20" xfId="48" applyFont="1" applyBorder="1">
      <alignment/>
      <protection/>
    </xf>
    <xf numFmtId="0" fontId="13" fillId="0" borderId="23" xfId="48" applyFont="1" applyFill="1" applyBorder="1">
      <alignment/>
      <protection/>
    </xf>
    <xf numFmtId="4" fontId="13" fillId="36" borderId="32" xfId="48" applyNumberFormat="1" applyFont="1" applyFill="1" applyBorder="1" applyAlignment="1">
      <alignment/>
      <protection/>
    </xf>
    <xf numFmtId="4" fontId="13" fillId="0" borderId="0" xfId="48" applyNumberFormat="1" applyFont="1">
      <alignment/>
      <protection/>
    </xf>
    <xf numFmtId="17" fontId="13" fillId="0" borderId="33" xfId="48" applyNumberFormat="1" applyFont="1" applyFill="1" applyBorder="1" applyAlignment="1">
      <alignment/>
      <protection/>
    </xf>
    <xf numFmtId="179" fontId="13" fillId="33" borderId="34" xfId="48" applyNumberFormat="1" applyFont="1" applyFill="1" applyBorder="1">
      <alignment/>
      <protection/>
    </xf>
    <xf numFmtId="0" fontId="13" fillId="33" borderId="31" xfId="48" applyFont="1" applyFill="1" applyBorder="1">
      <alignment/>
      <protection/>
    </xf>
    <xf numFmtId="0" fontId="13" fillId="33" borderId="16" xfId="48" applyFont="1" applyFill="1" applyBorder="1">
      <alignment/>
      <protection/>
    </xf>
    <xf numFmtId="0" fontId="14" fillId="0" borderId="0" xfId="48" applyFont="1">
      <alignment/>
      <protection/>
    </xf>
    <xf numFmtId="0" fontId="13" fillId="0" borderId="0" xfId="48" applyFont="1" applyBorder="1">
      <alignment/>
      <protection/>
    </xf>
    <xf numFmtId="0" fontId="15" fillId="0" borderId="0" xfId="48" applyFont="1" applyFill="1" applyBorder="1" applyAlignment="1">
      <alignment/>
      <protection/>
    </xf>
    <xf numFmtId="10" fontId="10" fillId="0" borderId="35" xfId="48" applyNumberFormat="1" applyFont="1" applyFill="1" applyBorder="1" applyAlignment="1">
      <alignment/>
      <protection/>
    </xf>
    <xf numFmtId="2" fontId="13" fillId="37" borderId="35" xfId="48" applyNumberFormat="1" applyFont="1" applyFill="1" applyBorder="1" applyAlignment="1">
      <alignment/>
      <protection/>
    </xf>
    <xf numFmtId="0" fontId="13" fillId="0" borderId="0" xfId="48" applyFont="1" applyBorder="1" applyAlignment="1">
      <alignment/>
      <protection/>
    </xf>
    <xf numFmtId="4" fontId="16" fillId="0" borderId="0" xfId="48" applyNumberFormat="1" applyFont="1" applyFill="1" applyBorder="1" applyAlignment="1">
      <alignment horizontal="center" vertical="center"/>
      <protection/>
    </xf>
    <xf numFmtId="2" fontId="13" fillId="0" borderId="0" xfId="48" applyNumberFormat="1" applyFont="1" applyFill="1" applyBorder="1" applyAlignment="1">
      <alignment/>
      <protection/>
    </xf>
    <xf numFmtId="0" fontId="15" fillId="0" borderId="0" xfId="48" applyFont="1" applyFill="1" applyBorder="1" applyAlignment="1">
      <alignment horizontal="left"/>
      <protection/>
    </xf>
    <xf numFmtId="2" fontId="13" fillId="38" borderId="35" xfId="48" applyNumberFormat="1" applyFont="1" applyFill="1" applyBorder="1" applyAlignment="1">
      <alignment/>
      <protection/>
    </xf>
    <xf numFmtId="49" fontId="16" fillId="0" borderId="0" xfId="48" applyNumberFormat="1" applyFont="1" applyFill="1" applyBorder="1" applyAlignment="1" applyProtection="1">
      <alignment horizontal="center" vertical="center"/>
      <protection hidden="1"/>
    </xf>
    <xf numFmtId="49" fontId="16" fillId="0" borderId="0" xfId="48" applyNumberFormat="1" applyFont="1" applyAlignment="1" applyProtection="1">
      <alignment horizontal="center"/>
      <protection hidden="1"/>
    </xf>
    <xf numFmtId="0" fontId="13" fillId="0" borderId="36" xfId="48" applyFont="1" applyBorder="1" applyAlignment="1">
      <alignment wrapText="1"/>
      <protection/>
    </xf>
    <xf numFmtId="0" fontId="13" fillId="0" borderId="0" xfId="48" applyFont="1" applyBorder="1" applyAlignment="1">
      <alignment wrapText="1"/>
      <protection/>
    </xf>
    <xf numFmtId="0" fontId="13" fillId="0" borderId="37" xfId="48" applyFont="1" applyBorder="1" applyAlignment="1">
      <alignment horizontal="center" wrapText="1"/>
      <protection/>
    </xf>
    <xf numFmtId="0" fontId="13" fillId="0" borderId="0" xfId="48" applyFont="1" applyBorder="1" applyAlignment="1">
      <alignment horizontal="center" wrapText="1"/>
      <protection/>
    </xf>
    <xf numFmtId="49" fontId="16" fillId="0" borderId="0" xfId="48" applyNumberFormat="1" applyFont="1" applyBorder="1" applyAlignment="1" applyProtection="1">
      <alignment horizontal="center"/>
      <protection hidden="1"/>
    </xf>
    <xf numFmtId="49" fontId="16" fillId="0" borderId="0" xfId="48" applyNumberFormat="1" applyFont="1" applyBorder="1" applyAlignment="1" applyProtection="1">
      <alignment horizontal="center" vertical="center"/>
      <protection hidden="1"/>
    </xf>
    <xf numFmtId="0" fontId="16" fillId="0" borderId="0" xfId="48" applyFont="1" applyBorder="1" applyAlignment="1" applyProtection="1">
      <alignment horizontal="center" vertical="center"/>
      <protection hidden="1"/>
    </xf>
    <xf numFmtId="49" fontId="13" fillId="0" borderId="0" xfId="48" applyNumberFormat="1" applyFont="1" applyAlignment="1" applyProtection="1">
      <alignment horizontal="center"/>
      <protection hidden="1"/>
    </xf>
    <xf numFmtId="4" fontId="13" fillId="0" borderId="0" xfId="48" applyNumberFormat="1" applyFont="1" applyBorder="1" applyProtection="1">
      <alignment/>
      <protection hidden="1"/>
    </xf>
    <xf numFmtId="0" fontId="13" fillId="0" borderId="0" xfId="48" applyFont="1" applyFill="1" applyBorder="1" applyAlignment="1">
      <alignment horizontal="center"/>
      <protection/>
    </xf>
    <xf numFmtId="4" fontId="13" fillId="0" borderId="0" xfId="48" applyNumberFormat="1" applyFont="1" applyBorder="1" applyAlignment="1">
      <alignment/>
      <protection/>
    </xf>
    <xf numFmtId="0" fontId="17" fillId="0" borderId="0" xfId="48" applyFont="1">
      <alignment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5" xfId="48" applyFont="1" applyFill="1" applyBorder="1" applyAlignment="1">
      <alignment horizontal="left"/>
      <protection/>
    </xf>
    <xf numFmtId="0" fontId="13" fillId="0" borderId="17" xfId="48" applyFont="1" applyFill="1" applyBorder="1" applyAlignment="1">
      <alignment horizontal="left"/>
      <protection/>
    </xf>
    <xf numFmtId="0" fontId="13" fillId="0" borderId="17" xfId="48" applyFont="1" applyBorder="1">
      <alignment/>
      <protection/>
    </xf>
    <xf numFmtId="0" fontId="13" fillId="0" borderId="38" xfId="48" applyFont="1" applyBorder="1">
      <alignment/>
      <protection/>
    </xf>
    <xf numFmtId="4" fontId="0" fillId="39" borderId="18" xfId="48" applyNumberFormat="1" applyFill="1" applyBorder="1" applyAlignment="1">
      <alignment horizontal="center"/>
      <protection/>
    </xf>
    <xf numFmtId="4" fontId="0" fillId="39" borderId="39" xfId="48" applyNumberFormat="1" applyFill="1" applyBorder="1" applyAlignment="1">
      <alignment horizontal="center"/>
      <protection/>
    </xf>
    <xf numFmtId="185" fontId="13" fillId="40" borderId="20" xfId="34" applyNumberFormat="1" applyFont="1" applyFill="1" applyBorder="1" applyAlignment="1">
      <alignment/>
    </xf>
    <xf numFmtId="183" fontId="0" fillId="35" borderId="40" xfId="48" applyNumberFormat="1" applyFill="1" applyBorder="1" applyAlignment="1">
      <alignment horizontal="center"/>
      <protection/>
    </xf>
    <xf numFmtId="4" fontId="13" fillId="36" borderId="40" xfId="48" applyNumberFormat="1" applyFont="1" applyFill="1" applyBorder="1" applyAlignment="1">
      <alignment/>
      <protection/>
    </xf>
    <xf numFmtId="183" fontId="0" fillId="35" borderId="29" xfId="48" applyNumberFormat="1" applyFill="1" applyBorder="1" applyAlignment="1">
      <alignment horizontal="center"/>
      <protection/>
    </xf>
    <xf numFmtId="4" fontId="0" fillId="39" borderId="41" xfId="48" applyNumberFormat="1" applyFill="1" applyBorder="1" applyAlignment="1" applyProtection="1">
      <alignment horizontal="center"/>
      <protection hidden="1"/>
    </xf>
    <xf numFmtId="4" fontId="13" fillId="36" borderId="30" xfId="48" applyNumberFormat="1" applyFont="1" applyFill="1" applyBorder="1" applyAlignment="1">
      <alignment/>
      <protection/>
    </xf>
    <xf numFmtId="0" fontId="13" fillId="0" borderId="42" xfId="48" applyFont="1" applyFill="1" applyBorder="1" applyAlignment="1">
      <alignment/>
      <protection/>
    </xf>
    <xf numFmtId="0" fontId="13" fillId="34" borderId="16" xfId="48" applyFont="1" applyFill="1" applyBorder="1" applyAlignment="1">
      <alignment/>
      <protection/>
    </xf>
    <xf numFmtId="183" fontId="0" fillId="35" borderId="38" xfId="48" applyNumberFormat="1" applyFill="1" applyBorder="1" applyAlignment="1">
      <alignment horizontal="center"/>
      <protection/>
    </xf>
    <xf numFmtId="4" fontId="13" fillId="34" borderId="39" xfId="48" applyNumberFormat="1" applyFont="1" applyFill="1" applyBorder="1" applyAlignment="1">
      <alignment/>
      <protection/>
    </xf>
    <xf numFmtId="4" fontId="13" fillId="34" borderId="40" xfId="48" applyNumberFormat="1" applyFont="1" applyFill="1" applyBorder="1" applyAlignment="1">
      <alignment/>
      <protection/>
    </xf>
    <xf numFmtId="179" fontId="13" fillId="34" borderId="29" xfId="34" applyNumberFormat="1" applyFont="1" applyFill="1" applyBorder="1" applyAlignment="1">
      <alignment horizontal="center"/>
    </xf>
    <xf numFmtId="183" fontId="0" fillId="35" borderId="16" xfId="48" applyNumberFormat="1" applyFill="1" applyBorder="1" applyAlignment="1">
      <alignment horizontal="center"/>
      <protection/>
    </xf>
    <xf numFmtId="3" fontId="13" fillId="39" borderId="42" xfId="48" applyNumberFormat="1" applyFont="1" applyFill="1" applyBorder="1" applyAlignment="1" applyProtection="1">
      <alignment horizontal="center"/>
      <protection hidden="1"/>
    </xf>
    <xf numFmtId="4" fontId="13" fillId="36" borderId="16" xfId="48" applyNumberFormat="1" applyFont="1" applyFill="1" applyBorder="1" applyAlignment="1">
      <alignment/>
      <protection/>
    </xf>
    <xf numFmtId="4" fontId="13" fillId="36" borderId="35" xfId="48" applyNumberFormat="1" applyFont="1" applyFill="1" applyBorder="1" applyAlignment="1">
      <alignment horizontal="center"/>
      <protection/>
    </xf>
    <xf numFmtId="4" fontId="13" fillId="41" borderId="35" xfId="48" applyNumberFormat="1" applyFont="1" applyFill="1" applyBorder="1" applyAlignment="1">
      <alignment horizontal="center"/>
      <protection/>
    </xf>
    <xf numFmtId="0" fontId="10" fillId="34" borderId="30" xfId="48" applyFont="1" applyFill="1" applyBorder="1" applyAlignment="1">
      <alignment/>
      <protection/>
    </xf>
    <xf numFmtId="0" fontId="10" fillId="34" borderId="28" xfId="48" applyFont="1" applyFill="1" applyBorder="1" applyAlignment="1">
      <alignment/>
      <protection/>
    </xf>
    <xf numFmtId="0" fontId="10" fillId="34" borderId="16" xfId="48" applyFont="1" applyFill="1" applyBorder="1" applyAlignment="1">
      <alignment/>
      <protection/>
    </xf>
    <xf numFmtId="4" fontId="10" fillId="35" borderId="29" xfId="48" applyNumberFormat="1" applyFont="1" applyFill="1" applyBorder="1" applyAlignment="1">
      <alignment/>
      <protection/>
    </xf>
    <xf numFmtId="4" fontId="10" fillId="42" borderId="29" xfId="48" applyNumberFormat="1" applyFont="1" applyFill="1" applyBorder="1" applyAlignment="1">
      <alignment horizontal="center"/>
      <protection/>
    </xf>
    <xf numFmtId="4" fontId="10" fillId="35" borderId="40" xfId="48" applyNumberFormat="1" applyFont="1" applyFill="1" applyBorder="1" applyAlignment="1">
      <alignment/>
      <protection/>
    </xf>
    <xf numFmtId="4" fontId="10" fillId="35" borderId="35" xfId="48" applyNumberFormat="1" applyFont="1" applyFill="1" applyBorder="1" applyAlignment="1">
      <alignment horizontal="center"/>
      <protection/>
    </xf>
    <xf numFmtId="4" fontId="10" fillId="35" borderId="16" xfId="48" applyNumberFormat="1" applyFont="1" applyFill="1" applyBorder="1" applyAlignment="1">
      <alignment/>
      <protection/>
    </xf>
    <xf numFmtId="4" fontId="10" fillId="35" borderId="32" xfId="48" applyNumberFormat="1" applyFont="1" applyFill="1" applyBorder="1" applyAlignment="1">
      <alignment/>
      <protection/>
    </xf>
    <xf numFmtId="4" fontId="10" fillId="35" borderId="30" xfId="48" applyNumberFormat="1" applyFont="1" applyFill="1" applyBorder="1" applyAlignment="1">
      <alignment/>
      <protection/>
    </xf>
    <xf numFmtId="0" fontId="10" fillId="0" borderId="0" xfId="48" applyFont="1">
      <alignment/>
      <protection/>
    </xf>
    <xf numFmtId="193" fontId="10" fillId="0" borderId="0" xfId="48" applyNumberFormat="1" applyFont="1">
      <alignment/>
      <protection/>
    </xf>
    <xf numFmtId="0" fontId="18" fillId="34" borderId="30" xfId="48" applyFont="1" applyFill="1" applyBorder="1" applyAlignment="1">
      <alignment/>
      <protection/>
    </xf>
    <xf numFmtId="0" fontId="5" fillId="34" borderId="43" xfId="48" applyFont="1" applyFill="1" applyBorder="1" applyAlignment="1">
      <alignment horizontal="center" vertical="center" wrapText="1"/>
      <protection/>
    </xf>
    <xf numFmtId="0" fontId="13" fillId="0" borderId="42" xfId="48" applyNumberFormat="1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 horizontal="right"/>
      <protection/>
    </xf>
    <xf numFmtId="4" fontId="13" fillId="34" borderId="20" xfId="48" applyNumberFormat="1" applyFont="1" applyFill="1" applyBorder="1" applyAlignment="1">
      <alignment horizontal="right"/>
      <protection/>
    </xf>
    <xf numFmtId="183" fontId="0" fillId="35" borderId="44" xfId="48" applyNumberFormat="1" applyFill="1" applyBorder="1" applyAlignment="1">
      <alignment horizontal="center"/>
      <protection/>
    </xf>
    <xf numFmtId="183" fontId="0" fillId="35" borderId="31" xfId="48" applyNumberFormat="1" applyFill="1" applyBorder="1" applyAlignment="1">
      <alignment horizontal="center"/>
      <protection/>
    </xf>
    <xf numFmtId="183" fontId="0" fillId="35" borderId="28" xfId="48" applyNumberFormat="1" applyFill="1" applyBorder="1" applyAlignment="1">
      <alignment horizontal="center"/>
      <protection/>
    </xf>
    <xf numFmtId="4" fontId="13" fillId="40" borderId="20" xfId="48" applyNumberFormat="1" applyFont="1" applyFill="1" applyBorder="1" applyAlignment="1">
      <alignment/>
      <protection/>
    </xf>
    <xf numFmtId="4" fontId="13" fillId="40" borderId="29" xfId="48" applyNumberFormat="1" applyFont="1" applyFill="1" applyBorder="1" applyAlignment="1">
      <alignment/>
      <protection/>
    </xf>
    <xf numFmtId="0" fontId="12" fillId="0" borderId="0" xfId="0" applyFont="1" applyBorder="1" applyAlignment="1">
      <alignment wrapText="1"/>
    </xf>
    <xf numFmtId="4" fontId="13" fillId="34" borderId="24" xfId="48" applyNumberFormat="1" applyFont="1" applyFill="1" applyBorder="1">
      <alignment/>
      <protection/>
    </xf>
    <xf numFmtId="4" fontId="13" fillId="34" borderId="25" xfId="48" applyNumberFormat="1" applyFont="1" applyFill="1" applyBorder="1">
      <alignment/>
      <protection/>
    </xf>
    <xf numFmtId="4" fontId="10" fillId="34" borderId="35" xfId="48" applyNumberFormat="1" applyFont="1" applyFill="1" applyBorder="1">
      <alignment/>
      <protection/>
    </xf>
    <xf numFmtId="4" fontId="13" fillId="34" borderId="22" xfId="48" applyNumberFormat="1" applyFont="1" applyFill="1" applyBorder="1">
      <alignment/>
      <protection/>
    </xf>
    <xf numFmtId="4" fontId="10" fillId="34" borderId="28" xfId="48" applyNumberFormat="1" applyFont="1" applyFill="1" applyBorder="1">
      <alignment/>
      <protection/>
    </xf>
    <xf numFmtId="195" fontId="13" fillId="33" borderId="45" xfId="48" applyNumberFormat="1" applyFont="1" applyFill="1" applyBorder="1">
      <alignment/>
      <protection/>
    </xf>
    <xf numFmtId="195" fontId="13" fillId="33" borderId="46" xfId="48" applyNumberFormat="1" applyFont="1" applyFill="1" applyBorder="1">
      <alignment/>
      <protection/>
    </xf>
    <xf numFmtId="195" fontId="13" fillId="33" borderId="47" xfId="48" applyNumberFormat="1" applyFont="1" applyFill="1" applyBorder="1">
      <alignment/>
      <protection/>
    </xf>
    <xf numFmtId="195" fontId="13" fillId="33" borderId="48" xfId="48" applyNumberFormat="1" applyFont="1" applyFill="1" applyBorder="1">
      <alignment/>
      <protection/>
    </xf>
    <xf numFmtId="195" fontId="13" fillId="33" borderId="49" xfId="48" applyNumberFormat="1" applyFont="1" applyFill="1" applyBorder="1">
      <alignment/>
      <protection/>
    </xf>
    <xf numFmtId="195" fontId="13" fillId="33" borderId="21" xfId="48" applyNumberFormat="1" applyFont="1" applyFill="1" applyBorder="1">
      <alignment/>
      <protection/>
    </xf>
    <xf numFmtId="195" fontId="13" fillId="33" borderId="35" xfId="48" applyNumberFormat="1" applyFont="1" applyFill="1" applyBorder="1">
      <alignment/>
      <protection/>
    </xf>
    <xf numFmtId="195" fontId="13" fillId="33" borderId="14" xfId="48" applyNumberFormat="1" applyFont="1" applyFill="1" applyBorder="1">
      <alignment/>
      <protection/>
    </xf>
    <xf numFmtId="4" fontId="10" fillId="34" borderId="44" xfId="48" applyNumberFormat="1" applyFont="1" applyFill="1" applyBorder="1">
      <alignment/>
      <protection/>
    </xf>
    <xf numFmtId="0" fontId="10" fillId="33" borderId="35" xfId="48" applyFont="1" applyFill="1" applyBorder="1">
      <alignment/>
      <protection/>
    </xf>
    <xf numFmtId="0" fontId="5" fillId="0" borderId="44" xfId="48" applyFont="1" applyFill="1" applyBorder="1" applyAlignment="1">
      <alignment horizontal="left"/>
      <protection/>
    </xf>
    <xf numFmtId="0" fontId="13" fillId="0" borderId="40" xfId="48" applyFont="1" applyBorder="1" applyAlignment="1">
      <alignment horizontal="left"/>
      <protection/>
    </xf>
    <xf numFmtId="0" fontId="5" fillId="0" borderId="50" xfId="48" applyFont="1" applyFill="1" applyBorder="1" applyAlignment="1">
      <alignment horizontal="left"/>
      <protection/>
    </xf>
    <xf numFmtId="4" fontId="16" fillId="0" borderId="51" xfId="48" applyNumberFormat="1" applyFont="1" applyFill="1" applyBorder="1" applyAlignment="1">
      <alignment horizontal="left" vertical="center"/>
      <protection/>
    </xf>
    <xf numFmtId="0" fontId="13" fillId="0" borderId="52" xfId="48" applyFont="1" applyBorder="1" applyAlignment="1">
      <alignment horizontal="left"/>
      <protection/>
    </xf>
    <xf numFmtId="0" fontId="0" fillId="43" borderId="0" xfId="48" applyFill="1">
      <alignment/>
      <protection/>
    </xf>
    <xf numFmtId="0" fontId="13" fillId="43" borderId="0" xfId="48" applyFont="1" applyFill="1">
      <alignment/>
      <protection/>
    </xf>
    <xf numFmtId="189" fontId="13" fillId="0" borderId="53" xfId="48" applyNumberFormat="1" applyFont="1" applyFill="1" applyBorder="1" applyAlignment="1">
      <alignment horizontal="center"/>
      <protection/>
    </xf>
    <xf numFmtId="189" fontId="13" fillId="0" borderId="39" xfId="48" applyNumberFormat="1" applyFont="1" applyFill="1" applyBorder="1" applyAlignment="1">
      <alignment horizontal="center"/>
      <protection/>
    </xf>
    <xf numFmtId="3" fontId="13" fillId="44" borderId="38" xfId="48" applyNumberFormat="1" applyFont="1" applyFill="1" applyBorder="1" applyAlignment="1" applyProtection="1">
      <alignment horizontal="center"/>
      <protection hidden="1"/>
    </xf>
    <xf numFmtId="3" fontId="13" fillId="44" borderId="40" xfId="48" applyNumberFormat="1" applyFont="1" applyFill="1" applyBorder="1" applyAlignment="1" applyProtection="1">
      <alignment horizontal="center"/>
      <protection hidden="1"/>
    </xf>
    <xf numFmtId="4" fontId="13" fillId="44" borderId="40" xfId="48" applyNumberFormat="1" applyFont="1" applyFill="1" applyBorder="1" applyAlignment="1">
      <alignment horizontal="center"/>
      <protection/>
    </xf>
    <xf numFmtId="4" fontId="10" fillId="44" borderId="40" xfId="48" applyNumberFormat="1" applyFont="1" applyFill="1" applyBorder="1" applyAlignment="1">
      <alignment horizontal="center"/>
      <protection/>
    </xf>
    <xf numFmtId="0" fontId="13" fillId="43" borderId="0" xfId="48" applyFont="1" applyFill="1" applyBorder="1">
      <alignment/>
      <protection/>
    </xf>
    <xf numFmtId="4" fontId="13" fillId="0" borderId="0" xfId="48" applyNumberFormat="1" applyFont="1" applyBorder="1">
      <alignment/>
      <protection/>
    </xf>
    <xf numFmtId="0" fontId="0" fillId="43" borderId="54" xfId="0" applyFill="1" applyBorder="1" applyAlignment="1">
      <alignment horizontal="center" vertical="center" wrapText="1"/>
    </xf>
    <xf numFmtId="0" fontId="5" fillId="43" borderId="54" xfId="48" applyFont="1" applyFill="1" applyBorder="1" applyAlignment="1">
      <alignment horizontal="center" vertical="center" wrapText="1"/>
      <protection/>
    </xf>
    <xf numFmtId="183" fontId="0" fillId="43" borderId="54" xfId="48" applyNumberFormat="1" applyFill="1" applyBorder="1" applyAlignment="1">
      <alignment horizontal="center"/>
      <protection/>
    </xf>
    <xf numFmtId="4" fontId="0" fillId="43" borderId="54" xfId="48" applyNumberFormat="1" applyFill="1" applyBorder="1" applyAlignment="1">
      <alignment horizontal="center"/>
      <protection/>
    </xf>
    <xf numFmtId="4" fontId="13" fillId="43" borderId="54" xfId="48" applyNumberFormat="1" applyFont="1" applyFill="1" applyBorder="1" applyAlignment="1">
      <alignment/>
      <protection/>
    </xf>
    <xf numFmtId="4" fontId="10" fillId="43" borderId="54" xfId="48" applyNumberFormat="1" applyFont="1" applyFill="1" applyBorder="1" applyAlignment="1">
      <alignment/>
      <protection/>
    </xf>
    <xf numFmtId="2" fontId="13" fillId="43" borderId="36" xfId="48" applyNumberFormat="1" applyFont="1" applyFill="1" applyBorder="1" applyAlignment="1">
      <alignment/>
      <protection/>
    </xf>
    <xf numFmtId="4" fontId="10" fillId="43" borderId="36" xfId="48" applyNumberFormat="1" applyFont="1" applyFill="1" applyBorder="1" applyAlignment="1">
      <alignment horizontal="center"/>
      <protection/>
    </xf>
    <xf numFmtId="0" fontId="13" fillId="0" borderId="51" xfId="48" applyFont="1" applyFill="1" applyBorder="1">
      <alignment/>
      <protection/>
    </xf>
    <xf numFmtId="0" fontId="5" fillId="0" borderId="51" xfId="48" applyFont="1" applyBorder="1" applyAlignment="1">
      <alignment horizontal="center" vertical="center"/>
      <protection/>
    </xf>
    <xf numFmtId="0" fontId="5" fillId="0" borderId="52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  <xf numFmtId="0" fontId="5" fillId="0" borderId="38" xfId="48" applyFont="1" applyBorder="1" applyAlignment="1">
      <alignment horizontal="center" vertical="center"/>
      <protection/>
    </xf>
    <xf numFmtId="0" fontId="5" fillId="0" borderId="5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10" fillId="34" borderId="55" xfId="48" applyFont="1" applyFill="1" applyBorder="1" applyAlignment="1">
      <alignment horizontal="left"/>
      <protection/>
    </xf>
    <xf numFmtId="0" fontId="10" fillId="34" borderId="56" xfId="48" applyFont="1" applyFill="1" applyBorder="1" applyAlignment="1">
      <alignment horizontal="left"/>
      <protection/>
    </xf>
    <xf numFmtId="0" fontId="10" fillId="34" borderId="57" xfId="48" applyFont="1" applyFill="1" applyBorder="1" applyAlignment="1">
      <alignment horizontal="left"/>
      <protection/>
    </xf>
    <xf numFmtId="0" fontId="13" fillId="0" borderId="56" xfId="48" applyFont="1" applyFill="1" applyBorder="1" applyAlignment="1">
      <alignment horizontal="center"/>
      <protection/>
    </xf>
    <xf numFmtId="0" fontId="13" fillId="0" borderId="57" xfId="48" applyFont="1" applyFill="1" applyBorder="1" applyAlignment="1">
      <alignment horizontal="center"/>
      <protection/>
    </xf>
    <xf numFmtId="0" fontId="10" fillId="34" borderId="58" xfId="48" applyFont="1" applyFill="1" applyBorder="1" applyAlignment="1">
      <alignment horizontal="left"/>
      <protection/>
    </xf>
    <xf numFmtId="0" fontId="10" fillId="34" borderId="59" xfId="48" applyFont="1" applyFill="1" applyBorder="1" applyAlignment="1">
      <alignment horizontal="left"/>
      <protection/>
    </xf>
    <xf numFmtId="0" fontId="10" fillId="34" borderId="53" xfId="48" applyFont="1" applyFill="1" applyBorder="1" applyAlignment="1">
      <alignment horizontal="left"/>
      <protection/>
    </xf>
    <xf numFmtId="0" fontId="13" fillId="0" borderId="59" xfId="48" applyFont="1" applyFill="1" applyBorder="1" applyAlignment="1">
      <alignment horizontal="center"/>
      <protection/>
    </xf>
    <xf numFmtId="0" fontId="13" fillId="0" borderId="53" xfId="48" applyFont="1" applyFill="1" applyBorder="1" applyAlignment="1">
      <alignment horizontal="center"/>
      <protection/>
    </xf>
    <xf numFmtId="0" fontId="5" fillId="34" borderId="60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61" xfId="48" applyFont="1" applyFill="1" applyBorder="1" applyAlignment="1">
      <alignment horizontal="center" vertical="center" wrapText="1"/>
      <protection/>
    </xf>
    <xf numFmtId="0" fontId="5" fillId="34" borderId="62" xfId="48" applyFont="1" applyFill="1" applyBorder="1" applyAlignment="1">
      <alignment horizontal="center" vertical="center" wrapText="1"/>
      <protection/>
    </xf>
    <xf numFmtId="0" fontId="10" fillId="34" borderId="63" xfId="48" applyFont="1" applyFill="1" applyBorder="1" applyAlignment="1">
      <alignment horizontal="left"/>
      <protection/>
    </xf>
    <xf numFmtId="0" fontId="10" fillId="34" borderId="64" xfId="48" applyFont="1" applyFill="1" applyBorder="1" applyAlignment="1">
      <alignment horizontal="left"/>
      <protection/>
    </xf>
    <xf numFmtId="0" fontId="10" fillId="34" borderId="65" xfId="48" applyFont="1" applyFill="1" applyBorder="1" applyAlignment="1">
      <alignment horizontal="left"/>
      <protection/>
    </xf>
    <xf numFmtId="0" fontId="13" fillId="0" borderId="63" xfId="48" applyFont="1" applyFill="1" applyBorder="1" applyAlignment="1">
      <alignment horizontal="center"/>
      <protection/>
    </xf>
    <xf numFmtId="0" fontId="13" fillId="0" borderId="64" xfId="48" applyFont="1" applyFill="1" applyBorder="1" applyAlignment="1">
      <alignment horizontal="center"/>
      <protection/>
    </xf>
    <xf numFmtId="0" fontId="13" fillId="0" borderId="65" xfId="48" applyFont="1" applyFill="1" applyBorder="1" applyAlignment="1">
      <alignment horizontal="center"/>
      <protection/>
    </xf>
    <xf numFmtId="0" fontId="4" fillId="0" borderId="50" xfId="48" applyFont="1" applyBorder="1" applyAlignment="1">
      <alignment horizontal="left" vertical="justify" wrapText="1"/>
      <protection/>
    </xf>
    <xf numFmtId="0" fontId="4" fillId="0" borderId="51" xfId="48" applyFont="1" applyBorder="1" applyAlignment="1">
      <alignment horizontal="left" vertical="justify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33" borderId="30" xfId="48" applyFont="1" applyFill="1" applyBorder="1" applyAlignment="1">
      <alignment horizontal="center" vertical="center"/>
      <protection/>
    </xf>
    <xf numFmtId="0" fontId="10" fillId="33" borderId="29" xfId="48" applyFont="1" applyFill="1" applyBorder="1" applyAlignment="1">
      <alignment horizontal="center" vertical="center"/>
      <protection/>
    </xf>
    <xf numFmtId="0" fontId="10" fillId="33" borderId="31" xfId="48" applyFont="1" applyFill="1" applyBorder="1" applyAlignment="1">
      <alignment horizontal="center" vertical="center"/>
      <protection/>
    </xf>
    <xf numFmtId="0" fontId="10" fillId="34" borderId="44" xfId="48" applyFont="1" applyFill="1" applyBorder="1" applyAlignment="1">
      <alignment horizontal="center" vertical="center"/>
      <protection/>
    </xf>
    <xf numFmtId="0" fontId="10" fillId="34" borderId="16" xfId="48" applyFont="1" applyFill="1" applyBorder="1" applyAlignment="1">
      <alignment horizontal="center" vertical="center"/>
      <protection/>
    </xf>
    <xf numFmtId="0" fontId="10" fillId="34" borderId="40" xfId="48" applyFont="1" applyFill="1" applyBorder="1" applyAlignment="1">
      <alignment horizontal="center" vertical="center"/>
      <protection/>
    </xf>
    <xf numFmtId="0" fontId="10" fillId="0" borderId="15" xfId="48" applyFont="1" applyFill="1" applyBorder="1" applyAlignment="1">
      <alignment horizontal="left"/>
      <protection/>
    </xf>
    <xf numFmtId="0" fontId="10" fillId="0" borderId="38" xfId="48" applyFont="1" applyFill="1" applyBorder="1" applyAlignment="1">
      <alignment horizontal="left"/>
      <protection/>
    </xf>
    <xf numFmtId="0" fontId="10" fillId="0" borderId="44" xfId="48" applyFont="1" applyFill="1" applyBorder="1" applyAlignment="1">
      <alignment horizontal="left"/>
      <protection/>
    </xf>
    <xf numFmtId="0" fontId="10" fillId="0" borderId="16" xfId="48" applyFont="1" applyFill="1" applyBorder="1" applyAlignment="1">
      <alignment horizontal="left"/>
      <protection/>
    </xf>
    <xf numFmtId="0" fontId="10" fillId="0" borderId="40" xfId="48" applyFont="1" applyFill="1" applyBorder="1" applyAlignment="1">
      <alignment horizontal="left"/>
      <protection/>
    </xf>
    <xf numFmtId="0" fontId="5" fillId="34" borderId="66" xfId="48" applyFont="1" applyFill="1" applyBorder="1" applyAlignment="1">
      <alignment horizontal="center" vertical="center" wrapText="1"/>
      <protection/>
    </xf>
    <xf numFmtId="0" fontId="5" fillId="34" borderId="67" xfId="48" applyFont="1" applyFill="1" applyBorder="1" applyAlignment="1">
      <alignment horizontal="center" vertical="center" wrapText="1"/>
      <protection/>
    </xf>
    <xf numFmtId="0" fontId="5" fillId="34" borderId="24" xfId="48" applyFont="1" applyFill="1" applyBorder="1" applyAlignment="1">
      <alignment horizontal="center" vertical="center" wrapText="1"/>
      <protection/>
    </xf>
    <xf numFmtId="0" fontId="5" fillId="34" borderId="34" xfId="48" applyFont="1" applyFill="1" applyBorder="1" applyAlignment="1">
      <alignment horizontal="center" vertical="center" wrapText="1"/>
      <protection/>
    </xf>
    <xf numFmtId="0" fontId="5" fillId="36" borderId="49" xfId="48" applyFont="1" applyFill="1" applyBorder="1" applyAlignment="1">
      <alignment horizontal="center" vertical="center" wrapText="1"/>
      <protection/>
    </xf>
    <xf numFmtId="0" fontId="5" fillId="36" borderId="14" xfId="48" applyFont="1" applyFill="1" applyBorder="1" applyAlignment="1">
      <alignment horizontal="center" vertical="center" wrapText="1"/>
      <protection/>
    </xf>
    <xf numFmtId="0" fontId="5" fillId="36" borderId="51" xfId="48" applyFont="1" applyFill="1" applyBorder="1" applyAlignment="1">
      <alignment horizontal="center" vertical="center" wrapText="1"/>
      <protection/>
    </xf>
    <xf numFmtId="0" fontId="5" fillId="36" borderId="17" xfId="48" applyFont="1" applyFill="1" applyBorder="1" applyAlignment="1">
      <alignment horizontal="center" vertical="center" wrapText="1"/>
      <protection/>
    </xf>
    <xf numFmtId="0" fontId="5" fillId="41" borderId="68" xfId="48" applyFont="1" applyFill="1" applyBorder="1" applyAlignment="1">
      <alignment horizontal="center" vertical="center" wrapText="1"/>
      <protection/>
    </xf>
    <xf numFmtId="0" fontId="5" fillId="41" borderId="13" xfId="48" applyFont="1" applyFill="1" applyBorder="1" applyAlignment="1">
      <alignment horizontal="center" vertical="center" wrapText="1"/>
      <protection/>
    </xf>
    <xf numFmtId="0" fontId="10" fillId="34" borderId="44" xfId="48" applyFont="1" applyFill="1" applyBorder="1" applyAlignment="1">
      <alignment horizontal="center" wrapText="1"/>
      <protection/>
    </xf>
    <xf numFmtId="0" fontId="10" fillId="34" borderId="16" xfId="48" applyFont="1" applyFill="1" applyBorder="1" applyAlignment="1">
      <alignment horizontal="center" wrapText="1"/>
      <protection/>
    </xf>
    <xf numFmtId="0" fontId="10" fillId="34" borderId="40" xfId="48" applyFont="1" applyFill="1" applyBorder="1" applyAlignment="1">
      <alignment horizontal="center" wrapText="1"/>
      <protection/>
    </xf>
    <xf numFmtId="0" fontId="10" fillId="0" borderId="44" xfId="48" applyFont="1" applyFill="1" applyBorder="1" applyAlignment="1">
      <alignment horizontal="center"/>
      <protection/>
    </xf>
    <xf numFmtId="0" fontId="10" fillId="0" borderId="16" xfId="48" applyFont="1" applyFill="1" applyBorder="1" applyAlignment="1">
      <alignment horizontal="center"/>
      <protection/>
    </xf>
    <xf numFmtId="0" fontId="10" fillId="0" borderId="40" xfId="48" applyFont="1" applyFill="1" applyBorder="1" applyAlignment="1">
      <alignment horizontal="center"/>
      <protection/>
    </xf>
    <xf numFmtId="4" fontId="10" fillId="45" borderId="44" xfId="48" applyNumberFormat="1" applyFont="1" applyFill="1" applyBorder="1" applyAlignment="1">
      <alignment horizontal="center"/>
      <protection/>
    </xf>
    <xf numFmtId="4" fontId="10" fillId="45" borderId="40" xfId="48" applyNumberFormat="1" applyFont="1" applyFill="1" applyBorder="1" applyAlignment="1">
      <alignment horizontal="center"/>
      <protection/>
    </xf>
    <xf numFmtId="0" fontId="5" fillId="36" borderId="69" xfId="48" applyFont="1" applyFill="1" applyBorder="1" applyAlignment="1">
      <alignment horizontal="center" vertical="center" wrapText="1"/>
      <protection/>
    </xf>
    <xf numFmtId="0" fontId="5" fillId="36" borderId="10" xfId="48" applyFont="1" applyFill="1" applyBorder="1" applyAlignment="1">
      <alignment horizontal="center" vertical="center" wrapText="1"/>
      <protection/>
    </xf>
    <xf numFmtId="0" fontId="5" fillId="36" borderId="52" xfId="48" applyFont="1" applyFill="1" applyBorder="1" applyAlignment="1">
      <alignment horizontal="center" vertical="center" wrapText="1"/>
      <protection/>
    </xf>
    <xf numFmtId="0" fontId="5" fillId="36" borderId="38" xfId="48" applyFont="1" applyFill="1" applyBorder="1" applyAlignment="1">
      <alignment horizontal="center" vertical="center" wrapText="1"/>
      <protection/>
    </xf>
    <xf numFmtId="0" fontId="5" fillId="44" borderId="52" xfId="48" applyFont="1" applyFill="1" applyBorder="1" applyAlignment="1">
      <alignment horizontal="center" vertical="center" wrapText="1"/>
      <protection/>
    </xf>
    <xf numFmtId="0" fontId="5" fillId="44" borderId="38" xfId="48" applyFont="1" applyFill="1" applyBorder="1" applyAlignment="1">
      <alignment horizontal="center" vertical="center" wrapText="1"/>
      <protection/>
    </xf>
    <xf numFmtId="0" fontId="5" fillId="34" borderId="70" xfId="48" applyFont="1" applyFill="1" applyBorder="1" applyAlignment="1">
      <alignment horizontal="center" vertical="center" wrapText="1"/>
      <protection/>
    </xf>
    <xf numFmtId="0" fontId="5" fillId="34" borderId="71" xfId="48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72" xfId="48" applyFont="1" applyFill="1" applyBorder="1" applyAlignment="1">
      <alignment horizontal="center" vertical="center" wrapText="1"/>
      <protection/>
    </xf>
    <xf numFmtId="4" fontId="10" fillId="45" borderId="16" xfId="48" applyNumberFormat="1" applyFont="1" applyFill="1" applyBorder="1" applyAlignment="1">
      <alignment horizontal="center"/>
      <protection/>
    </xf>
    <xf numFmtId="0" fontId="10" fillId="0" borderId="50" xfId="48" applyFont="1" applyBorder="1" applyAlignment="1">
      <alignment horizontal="left"/>
      <protection/>
    </xf>
    <xf numFmtId="0" fontId="10" fillId="0" borderId="52" xfId="48" applyFont="1" applyBorder="1" applyAlignment="1">
      <alignment horizontal="left"/>
      <protection/>
    </xf>
    <xf numFmtId="0" fontId="13" fillId="34" borderId="44" xfId="48" applyFont="1" applyFill="1" applyBorder="1" applyAlignment="1">
      <alignment horizontal="center"/>
      <protection/>
    </xf>
    <xf numFmtId="0" fontId="13" fillId="34" borderId="16" xfId="48" applyFont="1" applyFill="1" applyBorder="1" applyAlignment="1">
      <alignment horizontal="center"/>
      <protection/>
    </xf>
    <xf numFmtId="0" fontId="13" fillId="34" borderId="40" xfId="48" applyFont="1" applyFill="1" applyBorder="1" applyAlignment="1">
      <alignment horizontal="center"/>
      <protection/>
    </xf>
    <xf numFmtId="0" fontId="10" fillId="34" borderId="44" xfId="48" applyFont="1" applyFill="1" applyBorder="1" applyAlignment="1">
      <alignment horizontal="center"/>
      <protection/>
    </xf>
    <xf numFmtId="0" fontId="10" fillId="34" borderId="16" xfId="48" applyFont="1" applyFill="1" applyBorder="1" applyAlignment="1">
      <alignment horizontal="center"/>
      <protection/>
    </xf>
    <xf numFmtId="0" fontId="10" fillId="34" borderId="40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40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73"/>
  <sheetViews>
    <sheetView showGridLines="0" tabSelected="1" zoomScale="75" zoomScaleNormal="75" zoomScaleSheetLayoutView="75" workbookViewId="0" topLeftCell="A1">
      <selection activeCell="D14" sqref="D14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35.00390625" style="1" customWidth="1"/>
    <col min="4" max="4" width="17.7109375" style="1" customWidth="1"/>
    <col min="5" max="5" width="14.7109375" style="1" customWidth="1"/>
    <col min="6" max="6" width="13.421875" style="1" customWidth="1"/>
    <col min="7" max="8" width="13.7109375" style="1" customWidth="1"/>
    <col min="9" max="9" width="15.8515625" style="1" customWidth="1"/>
    <col min="10" max="10" width="15.7109375" style="1" customWidth="1"/>
    <col min="11" max="11" width="16.7109375" style="1" customWidth="1"/>
    <col min="12" max="12" width="17.421875" style="1" customWidth="1"/>
    <col min="13" max="13" width="18.8515625" style="1" customWidth="1"/>
    <col min="14" max="14" width="14.7109375" style="1" hidden="1" customWidth="1" outlineLevel="1"/>
    <col min="15" max="15" width="14.57421875" style="1" hidden="1" customWidth="1" outlineLevel="1"/>
    <col min="16" max="16" width="14.00390625" style="1" hidden="1" customWidth="1" outlineLevel="1"/>
    <col min="17" max="17" width="14.8515625" style="1" hidden="1" customWidth="1" outlineLevel="1"/>
    <col min="18" max="18" width="15.421875" style="1" hidden="1" customWidth="1" outlineLevel="1"/>
    <col min="19" max="19" width="2.57421875" style="151" customWidth="1" collapsed="1"/>
    <col min="20" max="20" width="13.28125" style="1" hidden="1" customWidth="1" outlineLevel="1"/>
    <col min="21" max="28" width="9.140625" style="1" hidden="1" customWidth="1" outlineLevel="1"/>
    <col min="29" max="29" width="7.8515625" style="1" hidden="1" customWidth="1" outlineLevel="1"/>
    <col min="30" max="31" width="12.8515625" style="1" hidden="1" customWidth="1" outlineLevel="1"/>
    <col min="32" max="32" width="10.57421875" style="1" hidden="1" customWidth="1" outlineLevel="1"/>
    <col min="33" max="33" width="13.00390625" style="1" hidden="1" customWidth="1" outlineLevel="1"/>
    <col min="34" max="34" width="9.421875" style="1" hidden="1" customWidth="1" outlineLevel="1"/>
    <col min="35" max="35" width="11.140625" style="1" hidden="1" customWidth="1" outlineLevel="1"/>
    <col min="36" max="36" width="10.00390625" style="1" hidden="1" customWidth="1" outlineLevel="1"/>
    <col min="37" max="37" width="12.8515625" style="1" hidden="1" customWidth="1" outlineLevel="1"/>
    <col min="38" max="38" width="9.140625" style="1" customWidth="1" collapsed="1"/>
    <col min="39" max="39" width="12.421875" style="1" customWidth="1"/>
    <col min="40" max="40" width="15.8515625" style="1" customWidth="1"/>
    <col min="41" max="16384" width="9.140625" style="1" customWidth="1"/>
  </cols>
  <sheetData>
    <row r="1" spans="1:14" ht="15.75">
      <c r="A1" s="176" t="s">
        <v>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3"/>
    </row>
    <row r="2" ht="13.5" thickBot="1"/>
    <row r="3" spans="1:40" s="40" customFormat="1" ht="15">
      <c r="A3" s="177" t="s">
        <v>1</v>
      </c>
      <c r="B3" s="178"/>
      <c r="C3" s="178"/>
      <c r="D3" s="178"/>
      <c r="E3" s="178"/>
      <c r="F3" s="179"/>
      <c r="G3" s="180"/>
      <c r="H3" s="180"/>
      <c r="I3" s="180"/>
      <c r="J3" s="180"/>
      <c r="K3" s="180"/>
      <c r="L3" s="180"/>
      <c r="M3" s="181"/>
      <c r="N3" s="81"/>
      <c r="O3" s="82"/>
      <c r="P3" s="65"/>
      <c r="Q3" s="65"/>
      <c r="S3" s="152"/>
      <c r="V3" s="83"/>
      <c r="AN3" s="41"/>
    </row>
    <row r="4" spans="1:40" s="40" customFormat="1" ht="15">
      <c r="A4" s="182" t="s">
        <v>51</v>
      </c>
      <c r="B4" s="183"/>
      <c r="C4" s="183"/>
      <c r="D4" s="183"/>
      <c r="E4" s="183"/>
      <c r="F4" s="184"/>
      <c r="G4" s="185"/>
      <c r="H4" s="185"/>
      <c r="I4" s="185"/>
      <c r="J4" s="185"/>
      <c r="K4" s="185"/>
      <c r="L4" s="185"/>
      <c r="M4" s="186"/>
      <c r="N4" s="81"/>
      <c r="O4" s="65"/>
      <c r="P4" s="65"/>
      <c r="Q4" s="65"/>
      <c r="S4" s="152"/>
      <c r="AN4" s="41"/>
    </row>
    <row r="5" spans="1:40" s="40" customFormat="1" ht="15">
      <c r="A5" s="182" t="s">
        <v>6</v>
      </c>
      <c r="B5" s="183"/>
      <c r="C5" s="183"/>
      <c r="D5" s="183"/>
      <c r="E5" s="183"/>
      <c r="F5" s="184"/>
      <c r="G5" s="185"/>
      <c r="H5" s="185"/>
      <c r="I5" s="185"/>
      <c r="J5" s="185"/>
      <c r="K5" s="185"/>
      <c r="L5" s="185"/>
      <c r="M5" s="186"/>
      <c r="N5" s="81"/>
      <c r="O5" s="65"/>
      <c r="P5" s="65"/>
      <c r="Q5" s="65"/>
      <c r="S5" s="152"/>
      <c r="AN5" s="41"/>
    </row>
    <row r="6" spans="1:40" s="40" customFormat="1" ht="15.75" thickBot="1">
      <c r="A6" s="191" t="s">
        <v>52</v>
      </c>
      <c r="B6" s="192"/>
      <c r="C6" s="192"/>
      <c r="D6" s="192"/>
      <c r="E6" s="192"/>
      <c r="F6" s="193"/>
      <c r="G6" s="194"/>
      <c r="H6" s="195"/>
      <c r="I6" s="195"/>
      <c r="J6" s="195"/>
      <c r="K6" s="195"/>
      <c r="L6" s="195"/>
      <c r="M6" s="196"/>
      <c r="N6" s="84"/>
      <c r="O6" s="65"/>
      <c r="P6" s="65"/>
      <c r="Q6" s="65"/>
      <c r="S6" s="152"/>
      <c r="AN6" s="41"/>
    </row>
    <row r="7" spans="1:40" s="40" customFormat="1" ht="15" thickBo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9"/>
      <c r="AN7" s="41"/>
    </row>
    <row r="8" spans="1:40" s="40" customFormat="1" ht="25.5" customHeight="1">
      <c r="A8" s="197" t="s">
        <v>48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04" t="s">
        <v>50</v>
      </c>
      <c r="O8" s="205"/>
      <c r="P8" s="205"/>
      <c r="Q8" s="205"/>
      <c r="R8" s="206"/>
      <c r="S8" s="161"/>
      <c r="T8" s="170" t="s">
        <v>34</v>
      </c>
      <c r="U8" s="170"/>
      <c r="V8" s="170"/>
      <c r="W8" s="170"/>
      <c r="X8" s="170"/>
      <c r="Y8" s="170"/>
      <c r="Z8" s="170"/>
      <c r="AA8" s="170"/>
      <c r="AB8" s="170"/>
      <c r="AC8" s="171"/>
      <c r="AD8" s="174"/>
      <c r="AE8" s="170"/>
      <c r="AF8" s="170"/>
      <c r="AG8" s="170"/>
      <c r="AH8" s="170"/>
      <c r="AI8" s="170"/>
      <c r="AJ8" s="170"/>
      <c r="AK8" s="171"/>
      <c r="AN8" s="41"/>
    </row>
    <row r="9" spans="1:40" ht="13.5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07"/>
      <c r="O9" s="208"/>
      <c r="P9" s="208"/>
      <c r="Q9" s="208"/>
      <c r="R9" s="209"/>
      <c r="S9" s="161"/>
      <c r="T9" s="172"/>
      <c r="U9" s="172"/>
      <c r="V9" s="172"/>
      <c r="W9" s="172"/>
      <c r="X9" s="172"/>
      <c r="Y9" s="172"/>
      <c r="Z9" s="172"/>
      <c r="AA9" s="172"/>
      <c r="AB9" s="172"/>
      <c r="AC9" s="173"/>
      <c r="AD9" s="175"/>
      <c r="AE9" s="172"/>
      <c r="AF9" s="172"/>
      <c r="AG9" s="172"/>
      <c r="AH9" s="172"/>
      <c r="AI9" s="172"/>
      <c r="AJ9" s="172"/>
      <c r="AK9" s="173"/>
      <c r="AN9" s="23"/>
    </row>
    <row r="10" spans="1:40" ht="75" customHeight="1" thickBot="1">
      <c r="A10" s="245" t="s">
        <v>43</v>
      </c>
      <c r="B10" s="187" t="s">
        <v>12</v>
      </c>
      <c r="C10" s="187" t="s">
        <v>44</v>
      </c>
      <c r="D10" s="248" t="s">
        <v>39</v>
      </c>
      <c r="E10" s="248"/>
      <c r="F10" s="248"/>
      <c r="G10" s="248"/>
      <c r="H10" s="187" t="s">
        <v>45</v>
      </c>
      <c r="I10" s="187" t="s">
        <v>9</v>
      </c>
      <c r="J10" s="189" t="s">
        <v>40</v>
      </c>
      <c r="K10" s="187" t="s">
        <v>41</v>
      </c>
      <c r="L10" s="221" t="s">
        <v>8</v>
      </c>
      <c r="M10" s="223" t="s">
        <v>42</v>
      </c>
      <c r="N10" s="225" t="s">
        <v>49</v>
      </c>
      <c r="O10" s="227" t="s">
        <v>46</v>
      </c>
      <c r="P10" s="229" t="s">
        <v>47</v>
      </c>
      <c r="Q10" s="239" t="s">
        <v>38</v>
      </c>
      <c r="R10" s="241" t="s">
        <v>37</v>
      </c>
      <c r="S10" s="162"/>
      <c r="T10" s="243" t="s">
        <v>30</v>
      </c>
      <c r="U10" s="210" t="s">
        <v>24</v>
      </c>
      <c r="V10" s="211"/>
      <c r="W10" s="211"/>
      <c r="X10" s="211"/>
      <c r="Y10" s="211"/>
      <c r="Z10" s="211"/>
      <c r="AA10" s="211"/>
      <c r="AB10" s="212"/>
      <c r="AC10" s="28"/>
      <c r="AD10" s="213" t="s">
        <v>25</v>
      </c>
      <c r="AE10" s="214"/>
      <c r="AF10" s="214"/>
      <c r="AG10" s="214"/>
      <c r="AH10" s="214"/>
      <c r="AI10" s="214"/>
      <c r="AJ10" s="214"/>
      <c r="AK10" s="215"/>
      <c r="AN10" s="23"/>
    </row>
    <row r="11" spans="1:40" ht="99.75" customHeight="1" thickBot="1">
      <c r="A11" s="246"/>
      <c r="B11" s="188"/>
      <c r="C11" s="247"/>
      <c r="D11" s="121" t="s">
        <v>11</v>
      </c>
      <c r="E11" s="121" t="s">
        <v>7</v>
      </c>
      <c r="F11" s="121" t="s">
        <v>4</v>
      </c>
      <c r="G11" s="121" t="s">
        <v>36</v>
      </c>
      <c r="H11" s="188"/>
      <c r="I11" s="188"/>
      <c r="J11" s="190"/>
      <c r="K11" s="188"/>
      <c r="L11" s="222"/>
      <c r="M11" s="224"/>
      <c r="N11" s="226"/>
      <c r="O11" s="228"/>
      <c r="P11" s="230"/>
      <c r="Q11" s="240"/>
      <c r="R11" s="242"/>
      <c r="S11" s="162"/>
      <c r="T11" s="244"/>
      <c r="U11" s="17" t="s">
        <v>23</v>
      </c>
      <c r="V11" s="18" t="s">
        <v>17</v>
      </c>
      <c r="W11" s="18" t="s">
        <v>18</v>
      </c>
      <c r="X11" s="18" t="s">
        <v>19</v>
      </c>
      <c r="Y11" s="18" t="s">
        <v>20</v>
      </c>
      <c r="Z11" s="18" t="s">
        <v>21</v>
      </c>
      <c r="AA11" s="18" t="s">
        <v>22</v>
      </c>
      <c r="AB11" s="19" t="s">
        <v>0</v>
      </c>
      <c r="AC11" s="29" t="s">
        <v>33</v>
      </c>
      <c r="AD11" s="20" t="s">
        <v>23</v>
      </c>
      <c r="AE11" s="21" t="s">
        <v>17</v>
      </c>
      <c r="AF11" s="21" t="s">
        <v>18</v>
      </c>
      <c r="AG11" s="21" t="s">
        <v>19</v>
      </c>
      <c r="AH11" s="21" t="s">
        <v>20</v>
      </c>
      <c r="AI11" s="21" t="s">
        <v>21</v>
      </c>
      <c r="AJ11" s="21" t="s">
        <v>22</v>
      </c>
      <c r="AK11" s="22" t="s">
        <v>0</v>
      </c>
      <c r="AN11" s="23"/>
    </row>
    <row r="12" spans="1:40" ht="13.5" thickBot="1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5">
        <v>15</v>
      </c>
      <c r="P12" s="126">
        <v>16</v>
      </c>
      <c r="Q12" s="127">
        <v>17</v>
      </c>
      <c r="R12" s="92">
        <v>18</v>
      </c>
      <c r="S12" s="163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5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>
      <c r="A13" s="30"/>
      <c r="B13" s="31"/>
      <c r="C13" s="97"/>
      <c r="D13" s="32"/>
      <c r="E13" s="32"/>
      <c r="F13" s="32"/>
      <c r="G13" s="32"/>
      <c r="H13" s="128">
        <f>SUM(D13:G13)</f>
        <v>0</v>
      </c>
      <c r="I13" s="33"/>
      <c r="J13" s="34"/>
      <c r="K13" s="91">
        <f>IF(ISERR(H13/J13)=TRUE,0,ROUND(H13/I13,6))</f>
        <v>0</v>
      </c>
      <c r="L13" s="124" t="str">
        <f>IF(C13="","0",IF(C13="DPP do 10.000 Kč","0",IF(C13="DPČ do 2.500 Kč","0",(0.34*((D13+F13+G13)/I13*J13)))))</f>
        <v>0</v>
      </c>
      <c r="M13" s="100">
        <f>IF(ISBLANK(D13)=TRUE,0,IF(C13="DPP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>
        <f>IF(D13="","",IF(ISBLANK(N13)=TRUE,"doplň HODINOVOU SAZBU",IF(K13&gt;N13,(K13-N13)*J13,0)))</f>
      </c>
      <c r="Q13" s="89" t="str">
        <f>IF(K13&gt;N13,L13-O13,L13)</f>
        <v>0</v>
      </c>
      <c r="R13" s="90">
        <f>IF(K13&gt;N13,M13-P13,M13)</f>
        <v>0</v>
      </c>
      <c r="S13" s="164"/>
      <c r="T13" s="154"/>
      <c r="U13" s="36"/>
      <c r="V13" s="37"/>
      <c r="W13" s="37"/>
      <c r="X13" s="37"/>
      <c r="Y13" s="37"/>
      <c r="Z13" s="37"/>
      <c r="AA13" s="37"/>
      <c r="AB13" s="38">
        <f>SUM(U13:AA13)</f>
        <v>0</v>
      </c>
      <c r="AC13" s="136">
        <f>J13</f>
        <v>0</v>
      </c>
      <c r="AD13" s="134">
        <f aca="true" t="shared" si="0" ref="AD13:AJ16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1">
        <f>SUM(AD13:AJ13)</f>
        <v>0</v>
      </c>
      <c r="AN13" s="41"/>
    </row>
    <row r="14" spans="1:40" s="40" customFormat="1" ht="14.25">
      <c r="A14" s="30"/>
      <c r="B14" s="31"/>
      <c r="C14" s="97"/>
      <c r="D14" s="32"/>
      <c r="E14" s="32"/>
      <c r="F14" s="32"/>
      <c r="G14" s="32"/>
      <c r="H14" s="128">
        <f aca="true" t="shared" si="1" ref="H14:H46">SUM(D14:G14)</f>
        <v>0</v>
      </c>
      <c r="I14" s="33"/>
      <c r="J14" s="34"/>
      <c r="K14" s="91">
        <f>IF(ISERR(H14/J14)=TRUE,0,ROUND(H14/I14,6))</f>
        <v>0</v>
      </c>
      <c r="L14" s="124" t="str">
        <f>IF(C14="","0",IF(C14="DPP do 10.000 Kč","0",IF(C14="DPČ do 2.500 Kč","0",(0.34*((D14+F14+G14)/I14*J14)))))</f>
        <v>0</v>
      </c>
      <c r="M14" s="100">
        <f>IF(ISBLANK(D14)=TRUE,0,IF(C14="DPP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>
        <f>IF(D14="","",IF(ISBLANK(N14)=TRUE,"doplň HODINOVOU SAZBU",IF(K14&gt;N14,(K14-N14)*J14,0)))</f>
      </c>
      <c r="Q14" s="89" t="str">
        <f>IF(K14&gt;N14,L14-O14,L14)</f>
        <v>0</v>
      </c>
      <c r="R14" s="90">
        <f>IF(K14&gt;N14,M14-P14,M14)</f>
        <v>0</v>
      </c>
      <c r="S14" s="164"/>
      <c r="T14" s="153"/>
      <c r="U14" s="36"/>
      <c r="V14" s="37"/>
      <c r="W14" s="37"/>
      <c r="X14" s="37"/>
      <c r="Y14" s="37"/>
      <c r="Z14" s="37"/>
      <c r="AA14" s="37"/>
      <c r="AB14" s="42">
        <f aca="true" t="shared" si="2" ref="AB14:AB47">SUM(U14:AA14)</f>
        <v>0</v>
      </c>
      <c r="AC14" s="137">
        <f>J14</f>
        <v>0</v>
      </c>
      <c r="AD14" s="134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2">
        <f>SUM(AD14:AJ14)</f>
        <v>0</v>
      </c>
      <c r="AN14" s="41"/>
    </row>
    <row r="15" spans="1:40" s="40" customFormat="1" ht="14.25">
      <c r="A15" s="30"/>
      <c r="B15" s="31"/>
      <c r="C15" s="97"/>
      <c r="D15" s="32"/>
      <c r="E15" s="32"/>
      <c r="F15" s="32"/>
      <c r="G15" s="32"/>
      <c r="H15" s="128">
        <f t="shared" si="1"/>
        <v>0</v>
      </c>
      <c r="I15" s="33"/>
      <c r="J15" s="34"/>
      <c r="K15" s="91">
        <f>IF(ISERR(H15/J15)=TRUE,0,ROUND(H15/I15,6))</f>
        <v>0</v>
      </c>
      <c r="L15" s="124" t="str">
        <f>IF(C15="","0",IF(C15="DPP do 10.000 Kč","0",IF(C15="DPČ do 2.500 Kč","0",(0.34*((D15+F15+G15)/I15*J15)))))</f>
        <v>0</v>
      </c>
      <c r="M15" s="100">
        <f>IF(ISBLANK(D15)=TRUE,0,IF(C15="DPP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>
        <f>IF(D15="","",IF(ISBLANK(N15)=TRUE,"doplň HODINOVOU SAZBU",IF(K15&gt;N15,(K15-N15)*J15,0)))</f>
      </c>
      <c r="Q15" s="89" t="str">
        <f>IF(K15&gt;N15,L15-O15,L15)</f>
        <v>0</v>
      </c>
      <c r="R15" s="90">
        <f>IF(K15&gt;N15,M15-P15,M15)</f>
        <v>0</v>
      </c>
      <c r="S15" s="164"/>
      <c r="T15" s="153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7">
        <f>J15</f>
        <v>0</v>
      </c>
      <c r="AD15" s="134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2">
        <f>SUM(AD15:AJ15)</f>
        <v>0</v>
      </c>
      <c r="AN15" s="41"/>
    </row>
    <row r="16" spans="1:40" s="40" customFormat="1" ht="15" thickBot="1">
      <c r="A16" s="44"/>
      <c r="B16" s="31"/>
      <c r="C16" s="97"/>
      <c r="D16" s="32"/>
      <c r="E16" s="32"/>
      <c r="F16" s="32"/>
      <c r="G16" s="32"/>
      <c r="H16" s="128">
        <f t="shared" si="1"/>
        <v>0</v>
      </c>
      <c r="I16" s="33"/>
      <c r="J16" s="34"/>
      <c r="K16" s="91">
        <f>IF(ISERR(H16/J16)=TRUE,0,ROUND(H16/I16,6))</f>
        <v>0</v>
      </c>
      <c r="L16" s="124" t="str">
        <f>IF(C16="","0",IF(C16="DPP do 10.000 Kč","0",IF(C16="DPČ do 2.500 Kč","0",(0.34*((D16+F16+G16)/I16*J16)))))</f>
        <v>0</v>
      </c>
      <c r="M16" s="100">
        <f>IF(ISBLANK(D16)=TRUE,0,IF(C16="DPP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>
        <f>IF(D16="","",IF(ISBLANK(N16)=TRUE,"doplň HODINOVOU SAZBU",IF(K16&gt;N16,(K16-N16)*J16,0)))</f>
      </c>
      <c r="Q16" s="89" t="str">
        <f>IF(K16&gt;N16,L16-O16,L16)</f>
        <v>0</v>
      </c>
      <c r="R16" s="90">
        <f>IF(K16&gt;N16,M16-P16,M16)</f>
        <v>0</v>
      </c>
      <c r="S16" s="164"/>
      <c r="T16" s="153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9">
        <f>J16</f>
        <v>0</v>
      </c>
      <c r="AD16" s="134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2">
        <f>SUM(AD16:AJ16)</f>
        <v>0</v>
      </c>
      <c r="AN16" s="41"/>
    </row>
    <row r="17" spans="1:40" s="40" customFormat="1" ht="15.75" thickBot="1">
      <c r="A17" s="108" t="s">
        <v>35</v>
      </c>
      <c r="B17" s="45"/>
      <c r="C17" s="98" t="s">
        <v>2</v>
      </c>
      <c r="D17" s="46">
        <f aca="true" t="shared" si="3" ref="D17:J17">SUM(D13:D16)</f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102" t="s">
        <v>5</v>
      </c>
      <c r="L17" s="123">
        <f>SUM(L13:L16)</f>
        <v>0</v>
      </c>
      <c r="M17" s="101">
        <f>SUM(M13:M16)</f>
        <v>0</v>
      </c>
      <c r="N17" s="107" t="s">
        <v>5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5"/>
      <c r="T17" s="155" t="s">
        <v>5</v>
      </c>
      <c r="U17" s="47">
        <f aca="true" t="shared" si="4" ref="U17:AA17">SUM(U13:U16)</f>
        <v>0</v>
      </c>
      <c r="V17" s="48">
        <f t="shared" si="4"/>
        <v>0</v>
      </c>
      <c r="W17" s="48">
        <f t="shared" si="4"/>
        <v>0</v>
      </c>
      <c r="X17" s="48">
        <f t="shared" si="4"/>
        <v>0</v>
      </c>
      <c r="Y17" s="48">
        <f t="shared" si="4"/>
        <v>0</v>
      </c>
      <c r="Z17" s="48">
        <f t="shared" si="4"/>
        <v>0</v>
      </c>
      <c r="AA17" s="48">
        <f t="shared" si="4"/>
        <v>0</v>
      </c>
      <c r="AB17" s="49">
        <f t="shared" si="2"/>
        <v>0</v>
      </c>
      <c r="AC17" s="142"/>
      <c r="AD17" s="135">
        <f aca="true" t="shared" si="5" ref="AD17:AK17">SUM(AD13:AD16)</f>
        <v>0</v>
      </c>
      <c r="AE17" s="50">
        <f t="shared" si="5"/>
        <v>0</v>
      </c>
      <c r="AF17" s="50">
        <f t="shared" si="5"/>
        <v>0</v>
      </c>
      <c r="AG17" s="50">
        <f t="shared" si="5"/>
        <v>0</v>
      </c>
      <c r="AH17" s="50">
        <f t="shared" si="5"/>
        <v>0</v>
      </c>
      <c r="AI17" s="50">
        <f t="shared" si="5"/>
        <v>0</v>
      </c>
      <c r="AJ17" s="50">
        <f t="shared" si="5"/>
        <v>0</v>
      </c>
      <c r="AK17" s="133">
        <f t="shared" si="5"/>
        <v>0</v>
      </c>
      <c r="AN17" s="41"/>
    </row>
    <row r="18" spans="1:40" s="40" customFormat="1" ht="14.25">
      <c r="A18" s="43"/>
      <c r="B18" s="31"/>
      <c r="C18" s="122"/>
      <c r="D18" s="32"/>
      <c r="E18" s="32"/>
      <c r="F18" s="32"/>
      <c r="G18" s="32"/>
      <c r="H18" s="128">
        <f t="shared" si="1"/>
        <v>0</v>
      </c>
      <c r="I18" s="33"/>
      <c r="J18" s="34"/>
      <c r="K18" s="91">
        <f>IF(ISERR(H18/J18)=TRUE,0,ROUND(H18/I18,6))</f>
        <v>0</v>
      </c>
      <c r="L18" s="124" t="str">
        <f>IF(C18="","0",IF(C18="DPP do 10.000 Kč","0",IF(C18="DPČ do 2.500 Kč","0",(0.34*((D18+F18+G18)/I18*J18)))))</f>
        <v>0</v>
      </c>
      <c r="M18" s="100">
        <f>IF(ISBLANK(D18)=TRUE,0,IF(C18="DPP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>
        <f>IF(D18="","",IF(ISBLANK(N18)=TRUE,"doplň HODINOVOU SAZBU",IF(K18&gt;N18,(K18-N18)*J18,0)))</f>
      </c>
      <c r="Q18" s="89" t="str">
        <f>IF(K18&gt;N18,L18-O18,L18)</f>
        <v>0</v>
      </c>
      <c r="R18" s="90">
        <f>IF(K18&gt;N18,M18-P18,M18)</f>
        <v>0</v>
      </c>
      <c r="S18" s="164"/>
      <c r="T18" s="153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1">
        <f aca="true" t="shared" si="6" ref="AC18:AC26">J18</f>
        <v>0</v>
      </c>
      <c r="AD18" s="134">
        <f aca="true" t="shared" si="7" ref="AD18:AJ21">IF(ISERR(($Q18+$R18)*U18/$AB18/$T18)=TRUE,0,(ROUND(($Q18+$R18)*U18/$AB18/$T18,6)))</f>
        <v>0</v>
      </c>
      <c r="AE18" s="39">
        <f t="shared" si="7"/>
        <v>0</v>
      </c>
      <c r="AF18" s="39">
        <f t="shared" si="7"/>
        <v>0</v>
      </c>
      <c r="AG18" s="39">
        <f t="shared" si="7"/>
        <v>0</v>
      </c>
      <c r="AH18" s="39">
        <f t="shared" si="7"/>
        <v>0</v>
      </c>
      <c r="AI18" s="39">
        <f t="shared" si="7"/>
        <v>0</v>
      </c>
      <c r="AJ18" s="39">
        <f t="shared" si="7"/>
        <v>0</v>
      </c>
      <c r="AK18" s="132">
        <f>SUM(AD18:AJ18)</f>
        <v>0</v>
      </c>
      <c r="AN18" s="41"/>
    </row>
    <row r="19" spans="1:40" s="40" customFormat="1" ht="14.25">
      <c r="A19" s="43"/>
      <c r="B19" s="31"/>
      <c r="C19" s="122"/>
      <c r="D19" s="32"/>
      <c r="E19" s="32"/>
      <c r="F19" s="32"/>
      <c r="G19" s="32"/>
      <c r="H19" s="128">
        <f t="shared" si="1"/>
        <v>0</v>
      </c>
      <c r="I19" s="33"/>
      <c r="J19" s="34"/>
      <c r="K19" s="91">
        <f>IF(ISERR(H19/J19)=TRUE,0,ROUND(H19/I19,6))</f>
        <v>0</v>
      </c>
      <c r="L19" s="124" t="str">
        <f>IF(C19="","0",IF(C19="DPP do 10.000 Kč","0",IF(C19="DPČ do 2.500 Kč","0",(0.34*((D19+F19+G19)/I19*J19)))))</f>
        <v>0</v>
      </c>
      <c r="M19" s="100">
        <f>IF(ISBLANK(D19)=TRUE,0,IF(C19="DPP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>
        <f>IF(D19="","",IF(ISBLANK(N19)=TRUE,"doplň HODINOVOU SAZBU",IF(K19&gt;N19,(K19-N19)*J19,0)))</f>
      </c>
      <c r="Q19" s="89" t="str">
        <f>IF(K19&gt;N19,L19-O19,L19)</f>
        <v>0</v>
      </c>
      <c r="R19" s="90">
        <f>IF(K19&gt;N19,M19-P19,M19)</f>
        <v>0</v>
      </c>
      <c r="S19" s="164"/>
      <c r="T19" s="153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7">
        <f t="shared" si="6"/>
        <v>0</v>
      </c>
      <c r="AD19" s="134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  <c r="AJ19" s="39">
        <f t="shared" si="7"/>
        <v>0</v>
      </c>
      <c r="AK19" s="132">
        <f>SUM(AD19:AJ19)</f>
        <v>0</v>
      </c>
      <c r="AN19" s="41"/>
    </row>
    <row r="20" spans="1:40" s="40" customFormat="1" ht="14.25">
      <c r="A20" s="43"/>
      <c r="B20" s="31"/>
      <c r="C20" s="122"/>
      <c r="D20" s="32"/>
      <c r="E20" s="32"/>
      <c r="F20" s="32"/>
      <c r="G20" s="32"/>
      <c r="H20" s="128">
        <f t="shared" si="1"/>
        <v>0</v>
      </c>
      <c r="I20" s="33"/>
      <c r="J20" s="34"/>
      <c r="K20" s="91">
        <f>IF(ISERR(H20/J20)=TRUE,0,ROUND(H20/I20,6))</f>
        <v>0</v>
      </c>
      <c r="L20" s="124" t="str">
        <f>IF(C20="","0",IF(C20="DPP do 10.000 Kč","0",IF(C20="DPČ do 2.500 Kč","0",(0.34*((D20+F20+G20)/I20*J20)))))</f>
        <v>0</v>
      </c>
      <c r="M20" s="100">
        <f>IF(ISBLANK(D20)=TRUE,0,IF(C20="DPP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>
        <f>IF(D20="","",IF(ISBLANK(N20)=TRUE,"doplň HODINOVOU SAZBU",IF(K20&gt;N20,(K20-N20)*J20,0)))</f>
      </c>
      <c r="Q20" s="89" t="str">
        <f>IF(K20&gt;N20,L20-O20,L20)</f>
        <v>0</v>
      </c>
      <c r="R20" s="90">
        <f>IF(K20&gt;N20,M20-P20,M20)</f>
        <v>0</v>
      </c>
      <c r="S20" s="164"/>
      <c r="T20" s="153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7">
        <f t="shared" si="6"/>
        <v>0</v>
      </c>
      <c r="AD20" s="134">
        <f t="shared" si="7"/>
        <v>0</v>
      </c>
      <c r="AE20" s="39">
        <f t="shared" si="7"/>
        <v>0</v>
      </c>
      <c r="AF20" s="39">
        <f t="shared" si="7"/>
        <v>0</v>
      </c>
      <c r="AG20" s="39">
        <f t="shared" si="7"/>
        <v>0</v>
      </c>
      <c r="AH20" s="39">
        <f t="shared" si="7"/>
        <v>0</v>
      </c>
      <c r="AI20" s="39">
        <f t="shared" si="7"/>
        <v>0</v>
      </c>
      <c r="AJ20" s="39">
        <f t="shared" si="7"/>
        <v>0</v>
      </c>
      <c r="AK20" s="132">
        <f>SUM(AD20:AJ20)</f>
        <v>0</v>
      </c>
      <c r="AN20" s="41"/>
    </row>
    <row r="21" spans="1:40" s="40" customFormat="1" ht="15" thickBot="1">
      <c r="A21" s="44"/>
      <c r="B21" s="31"/>
      <c r="C21" s="122"/>
      <c r="D21" s="32"/>
      <c r="E21" s="32"/>
      <c r="F21" s="32"/>
      <c r="G21" s="32"/>
      <c r="H21" s="128">
        <f t="shared" si="1"/>
        <v>0</v>
      </c>
      <c r="I21" s="33"/>
      <c r="J21" s="34"/>
      <c r="K21" s="91">
        <f>IF(ISERR(H21/J21)=TRUE,0,ROUND(H21/I21,6))</f>
        <v>0</v>
      </c>
      <c r="L21" s="124" t="str">
        <f>IF(C21="","0",IF(C21="DPP do 10.000 Kč","0",IF(C21="DPČ do 2.500 Kč","0",(0.34*((D21+F21+G21)/I21*J21)))))</f>
        <v>0</v>
      </c>
      <c r="M21" s="100">
        <f>IF(ISBLANK(D21)=TRUE,0,IF(C21="DPP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>
        <f>IF(D21="","",IF(ISBLANK(N21)=TRUE,"doplň HODINOVOU SAZBU",IF(K21&gt;N21,(K21-N21)*J21,0)))</f>
      </c>
      <c r="Q21" s="89" t="str">
        <f>IF(K21&gt;N21,L21-O21,L21)</f>
        <v>0</v>
      </c>
      <c r="R21" s="90">
        <f>IF(K21&gt;N21,M21-P21,M21)</f>
        <v>0</v>
      </c>
      <c r="S21" s="164"/>
      <c r="T21" s="153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9">
        <f t="shared" si="6"/>
        <v>0</v>
      </c>
      <c r="AD21" s="134">
        <f t="shared" si="7"/>
        <v>0</v>
      </c>
      <c r="AE21" s="39">
        <f t="shared" si="7"/>
        <v>0</v>
      </c>
      <c r="AF21" s="39">
        <f t="shared" si="7"/>
        <v>0</v>
      </c>
      <c r="AG21" s="39">
        <f t="shared" si="7"/>
        <v>0</v>
      </c>
      <c r="AH21" s="39">
        <f t="shared" si="7"/>
        <v>0</v>
      </c>
      <c r="AI21" s="39">
        <f t="shared" si="7"/>
        <v>0</v>
      </c>
      <c r="AJ21" s="39">
        <f t="shared" si="7"/>
        <v>0</v>
      </c>
      <c r="AK21" s="132">
        <f>SUM(AD21:AJ21)</f>
        <v>0</v>
      </c>
      <c r="AN21" s="41"/>
    </row>
    <row r="22" spans="1:40" s="40" customFormat="1" ht="15.75" thickBot="1">
      <c r="A22" s="108" t="s">
        <v>35</v>
      </c>
      <c r="B22" s="45"/>
      <c r="C22" s="98" t="s">
        <v>2</v>
      </c>
      <c r="D22" s="46">
        <f aca="true" t="shared" si="8" ref="D22:J22">SUM(D18:D21)</f>
        <v>0</v>
      </c>
      <c r="E22" s="46">
        <f t="shared" si="8"/>
        <v>0</v>
      </c>
      <c r="F22" s="46">
        <f t="shared" si="8"/>
        <v>0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102" t="s">
        <v>5</v>
      </c>
      <c r="L22" s="123">
        <f>SUM(L18:L21)</f>
        <v>0</v>
      </c>
      <c r="M22" s="101">
        <f>SUM(M18:M21)</f>
        <v>0</v>
      </c>
      <c r="N22" s="107" t="s">
        <v>5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5"/>
      <c r="T22" s="156" t="s">
        <v>5</v>
      </c>
      <c r="U22" s="47">
        <f aca="true" t="shared" si="9" ref="U22:AA22">SUM(U18:U21)</f>
        <v>0</v>
      </c>
      <c r="V22" s="48">
        <f t="shared" si="9"/>
        <v>0</v>
      </c>
      <c r="W22" s="48">
        <f t="shared" si="9"/>
        <v>0</v>
      </c>
      <c r="X22" s="48">
        <f t="shared" si="9"/>
        <v>0</v>
      </c>
      <c r="Y22" s="48">
        <f t="shared" si="9"/>
        <v>0</v>
      </c>
      <c r="Z22" s="48">
        <f t="shared" si="9"/>
        <v>0</v>
      </c>
      <c r="AA22" s="48">
        <f t="shared" si="9"/>
        <v>0</v>
      </c>
      <c r="AB22" s="49">
        <f t="shared" si="2"/>
        <v>0</v>
      </c>
      <c r="AC22" s="140">
        <f t="shared" si="6"/>
        <v>0</v>
      </c>
      <c r="AD22" s="135">
        <f aca="true" t="shared" si="10" ref="AD22:AK22">SUM(AD18:AD21)</f>
        <v>0</v>
      </c>
      <c r="AE22" s="50">
        <f t="shared" si="10"/>
        <v>0</v>
      </c>
      <c r="AF22" s="50">
        <f t="shared" si="10"/>
        <v>0</v>
      </c>
      <c r="AG22" s="50">
        <f t="shared" si="10"/>
        <v>0</v>
      </c>
      <c r="AH22" s="50">
        <f t="shared" si="10"/>
        <v>0</v>
      </c>
      <c r="AI22" s="50">
        <f t="shared" si="10"/>
        <v>0</v>
      </c>
      <c r="AJ22" s="50">
        <f t="shared" si="10"/>
        <v>0</v>
      </c>
      <c r="AK22" s="133">
        <f t="shared" si="10"/>
        <v>0</v>
      </c>
      <c r="AN22" s="41"/>
    </row>
    <row r="23" spans="1:40" s="40" customFormat="1" ht="14.25">
      <c r="A23" s="43"/>
      <c r="B23" s="31"/>
      <c r="C23" s="97"/>
      <c r="D23" s="32"/>
      <c r="E23" s="32"/>
      <c r="F23" s="32"/>
      <c r="G23" s="32"/>
      <c r="H23" s="128">
        <f t="shared" si="1"/>
        <v>0</v>
      </c>
      <c r="I23" s="33"/>
      <c r="J23" s="34"/>
      <c r="K23" s="91">
        <f>IF(ISERR(H23/J23)=TRUE,0,ROUND(H23/I23,6))</f>
        <v>0</v>
      </c>
      <c r="L23" s="124" t="str">
        <f>IF(C23="","0",IF(C23="DPP do 10.000 Kč","0",IF(C23="DPČ do 2.500 Kč","0",(0.34*((D23+F23+G23)/I23*J23)))))</f>
        <v>0</v>
      </c>
      <c r="M23" s="100">
        <f>IF(ISBLANK(D23)=TRUE,0,IF(C23="DPP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>
        <f>IF(D23="","",IF(ISBLANK(N23)=TRUE,"doplň HODINOVOU SAZBU",IF(K23&gt;N23,(K23-N23)*J23,0)))</f>
      </c>
      <c r="Q23" s="89" t="str">
        <f>IF(K23&gt;N23,L23-O23,L23)</f>
        <v>0</v>
      </c>
      <c r="R23" s="90">
        <f>IF(K23&gt;N23,M23-P23,M23)</f>
        <v>0</v>
      </c>
      <c r="S23" s="164"/>
      <c r="T23" s="153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6">
        <f t="shared" si="6"/>
        <v>0</v>
      </c>
      <c r="AD23" s="134">
        <f aca="true" t="shared" si="11" ref="AD23:AJ26">IF(ISERR(($Q23+$R23)*U23/$AB23/$T23)=TRUE,0,(ROUND(($Q23+$R23)*U23/$AB23/$T23,6)))</f>
        <v>0</v>
      </c>
      <c r="AE23" s="39">
        <f t="shared" si="11"/>
        <v>0</v>
      </c>
      <c r="AF23" s="39">
        <f t="shared" si="11"/>
        <v>0</v>
      </c>
      <c r="AG23" s="39">
        <f t="shared" si="11"/>
        <v>0</v>
      </c>
      <c r="AH23" s="39">
        <f t="shared" si="11"/>
        <v>0</v>
      </c>
      <c r="AI23" s="39">
        <f t="shared" si="11"/>
        <v>0</v>
      </c>
      <c r="AJ23" s="39">
        <f t="shared" si="11"/>
        <v>0</v>
      </c>
      <c r="AK23" s="132">
        <f>SUM(AD23:AJ23)</f>
        <v>0</v>
      </c>
      <c r="AN23" s="41"/>
    </row>
    <row r="24" spans="1:40" s="40" customFormat="1" ht="14.25">
      <c r="A24" s="43"/>
      <c r="B24" s="31"/>
      <c r="C24" s="97"/>
      <c r="D24" s="32"/>
      <c r="E24" s="32"/>
      <c r="F24" s="32"/>
      <c r="G24" s="32"/>
      <c r="H24" s="128">
        <f t="shared" si="1"/>
        <v>0</v>
      </c>
      <c r="I24" s="33"/>
      <c r="J24" s="34"/>
      <c r="K24" s="91">
        <f>IF(ISERR(H24/J24)=TRUE,0,ROUND(H24/I24,6))</f>
        <v>0</v>
      </c>
      <c r="L24" s="124" t="str">
        <f>IF(C24="","0",IF(C24="DPP do 10.000 Kč","0",IF(C24="DPČ do 2.500 Kč","0",(0.34*((D24+F24+G24)/I24*J24)))))</f>
        <v>0</v>
      </c>
      <c r="M24" s="100">
        <f>IF(ISBLANK(D24)=TRUE,0,IF(C24="DPP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>
        <f>IF(D24="","",IF(ISBLANK(N24)=TRUE,"doplň HODINOVOU SAZBU",IF(K24&gt;N24,(K24-N24)*J24,0)))</f>
      </c>
      <c r="Q24" s="89" t="str">
        <f>IF(K24&gt;N24,L24-O24,L24)</f>
        <v>0</v>
      </c>
      <c r="R24" s="90">
        <f>IF(K24&gt;N24,M24-P24,M24)</f>
        <v>0</v>
      </c>
      <c r="S24" s="164"/>
      <c r="T24" s="153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7">
        <f t="shared" si="6"/>
        <v>0</v>
      </c>
      <c r="AD24" s="134">
        <f t="shared" si="11"/>
        <v>0</v>
      </c>
      <c r="AE24" s="39">
        <f t="shared" si="11"/>
        <v>0</v>
      </c>
      <c r="AF24" s="39">
        <f t="shared" si="11"/>
        <v>0</v>
      </c>
      <c r="AG24" s="39">
        <f t="shared" si="11"/>
        <v>0</v>
      </c>
      <c r="AH24" s="39">
        <f t="shared" si="11"/>
        <v>0</v>
      </c>
      <c r="AI24" s="39">
        <f t="shared" si="11"/>
        <v>0</v>
      </c>
      <c r="AJ24" s="39">
        <f t="shared" si="11"/>
        <v>0</v>
      </c>
      <c r="AK24" s="132">
        <f>SUM(AD24:AJ24)</f>
        <v>0</v>
      </c>
      <c r="AN24" s="41"/>
    </row>
    <row r="25" spans="1:40" s="40" customFormat="1" ht="14.25">
      <c r="A25" s="43"/>
      <c r="B25" s="31"/>
      <c r="C25" s="97"/>
      <c r="D25" s="32"/>
      <c r="E25" s="32"/>
      <c r="F25" s="32"/>
      <c r="G25" s="32"/>
      <c r="H25" s="128">
        <f t="shared" si="1"/>
        <v>0</v>
      </c>
      <c r="I25" s="33"/>
      <c r="J25" s="34"/>
      <c r="K25" s="91">
        <f>IF(ISERR(H25/J25)=TRUE,0,ROUND(H25/I25,6))</f>
        <v>0</v>
      </c>
      <c r="L25" s="124" t="str">
        <f>IF(C25="","0",IF(C25="DPP do 10.000 Kč","0",IF(C25="DPČ do 2.500 Kč","0",(0.34*((D25+F25+G25)/I25*J25)))))</f>
        <v>0</v>
      </c>
      <c r="M25" s="100">
        <f>IF(ISBLANK(D25)=TRUE,0,IF(C25="DPP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>
        <f>IF(D25="","",IF(ISBLANK(N25)=TRUE,"doplň HODINOVOU SAZBU",IF(K25&gt;N25,(K25-N25)*J25,0)))</f>
      </c>
      <c r="Q25" s="89" t="str">
        <f>IF(K25&gt;N25,L25-O25,L25)</f>
        <v>0</v>
      </c>
      <c r="R25" s="90">
        <f>IF(K25&gt;N25,M25-P25,M25)</f>
        <v>0</v>
      </c>
      <c r="S25" s="164"/>
      <c r="T25" s="153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7">
        <f t="shared" si="6"/>
        <v>0</v>
      </c>
      <c r="AD25" s="134">
        <f t="shared" si="11"/>
        <v>0</v>
      </c>
      <c r="AE25" s="39">
        <f t="shared" si="11"/>
        <v>0</v>
      </c>
      <c r="AF25" s="39">
        <f t="shared" si="11"/>
        <v>0</v>
      </c>
      <c r="AG25" s="39">
        <f t="shared" si="11"/>
        <v>0</v>
      </c>
      <c r="AH25" s="39">
        <f t="shared" si="11"/>
        <v>0</v>
      </c>
      <c r="AI25" s="39">
        <f t="shared" si="11"/>
        <v>0</v>
      </c>
      <c r="AJ25" s="39">
        <f t="shared" si="11"/>
        <v>0</v>
      </c>
      <c r="AK25" s="132">
        <f>SUM(AD25:AJ25)</f>
        <v>0</v>
      </c>
      <c r="AN25" s="41"/>
    </row>
    <row r="26" spans="1:40" s="40" customFormat="1" ht="15" thickBot="1">
      <c r="A26" s="44"/>
      <c r="B26" s="31"/>
      <c r="C26" s="97"/>
      <c r="D26" s="32"/>
      <c r="E26" s="32"/>
      <c r="F26" s="32"/>
      <c r="G26" s="32"/>
      <c r="H26" s="128">
        <f t="shared" si="1"/>
        <v>0</v>
      </c>
      <c r="I26" s="33"/>
      <c r="J26" s="34"/>
      <c r="K26" s="91">
        <f>IF(ISERR(H26/J26)=TRUE,0,ROUND(H26/I26,6))</f>
        <v>0</v>
      </c>
      <c r="L26" s="124" t="str">
        <f>IF(C26="","0",IF(C26="DPP do 10.000 Kč","0",IF(C26="DPČ do 2.500 Kč","0",(0.34*((D26+F26+G26)/I26*J26)))))</f>
        <v>0</v>
      </c>
      <c r="M26" s="100">
        <f>IF(ISBLANK(D26)=TRUE,0,IF(C26="DPP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>
        <f>IF(D26="","",IF(ISBLANK(N26)=TRUE,"doplň HODINOVOU SAZBU",IF(K26&gt;N26,(K26-N26)*J26,0)))</f>
      </c>
      <c r="Q26" s="89" t="str">
        <f>IF(K26&gt;N26,L26-O26,L26)</f>
        <v>0</v>
      </c>
      <c r="R26" s="90">
        <f>IF(K26&gt;N26,M26-P26,M26)</f>
        <v>0</v>
      </c>
      <c r="S26" s="164"/>
      <c r="T26" s="153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8">
        <f t="shared" si="6"/>
        <v>0</v>
      </c>
      <c r="AD26" s="134">
        <f t="shared" si="11"/>
        <v>0</v>
      </c>
      <c r="AE26" s="39">
        <f t="shared" si="11"/>
        <v>0</v>
      </c>
      <c r="AF26" s="39">
        <f t="shared" si="11"/>
        <v>0</v>
      </c>
      <c r="AG26" s="39">
        <f t="shared" si="11"/>
        <v>0</v>
      </c>
      <c r="AH26" s="39">
        <f t="shared" si="11"/>
        <v>0</v>
      </c>
      <c r="AI26" s="39">
        <f t="shared" si="11"/>
        <v>0</v>
      </c>
      <c r="AJ26" s="39">
        <f t="shared" si="11"/>
        <v>0</v>
      </c>
      <c r="AK26" s="132">
        <f>SUM(AD26:AJ26)</f>
        <v>0</v>
      </c>
      <c r="AN26" s="41"/>
    </row>
    <row r="27" spans="1:40" s="40" customFormat="1" ht="15.75" thickBot="1">
      <c r="A27" s="108" t="s">
        <v>35</v>
      </c>
      <c r="B27" s="45"/>
      <c r="C27" s="98" t="s">
        <v>2</v>
      </c>
      <c r="D27" s="46">
        <f aca="true" t="shared" si="12" ref="D27:J27">SUM(D23:D26)</f>
        <v>0</v>
      </c>
      <c r="E27" s="46">
        <f t="shared" si="12"/>
        <v>0</v>
      </c>
      <c r="F27" s="46">
        <f t="shared" si="12"/>
        <v>0</v>
      </c>
      <c r="G27" s="46">
        <f t="shared" si="12"/>
        <v>0</v>
      </c>
      <c r="H27" s="129">
        <f t="shared" si="12"/>
        <v>0</v>
      </c>
      <c r="I27" s="46">
        <f t="shared" si="12"/>
        <v>0</v>
      </c>
      <c r="J27" s="46">
        <f t="shared" si="12"/>
        <v>0</v>
      </c>
      <c r="K27" s="102" t="s">
        <v>5</v>
      </c>
      <c r="L27" s="123">
        <f>SUM(L23:L26)</f>
        <v>0</v>
      </c>
      <c r="M27" s="101">
        <f>SUM(M23:M26)</f>
        <v>0</v>
      </c>
      <c r="N27" s="106" t="s">
        <v>5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5"/>
      <c r="T27" s="157" t="s">
        <v>5</v>
      </c>
      <c r="U27" s="47">
        <f aca="true" t="shared" si="13" ref="U27:AA27">SUM(U23:U26)</f>
        <v>0</v>
      </c>
      <c r="V27" s="48">
        <f t="shared" si="13"/>
        <v>0</v>
      </c>
      <c r="W27" s="48">
        <f t="shared" si="13"/>
        <v>0</v>
      </c>
      <c r="X27" s="48">
        <f t="shared" si="13"/>
        <v>0</v>
      </c>
      <c r="Y27" s="48">
        <f t="shared" si="13"/>
        <v>0</v>
      </c>
      <c r="Z27" s="48">
        <f t="shared" si="13"/>
        <v>0</v>
      </c>
      <c r="AA27" s="48">
        <f t="shared" si="13"/>
        <v>0</v>
      </c>
      <c r="AB27" s="49">
        <f t="shared" si="2"/>
        <v>0</v>
      </c>
      <c r="AC27" s="143"/>
      <c r="AD27" s="135">
        <f aca="true" t="shared" si="14" ref="AD27:AK27">SUM(AD23:AD26)</f>
        <v>0</v>
      </c>
      <c r="AE27" s="50">
        <f t="shared" si="14"/>
        <v>0</v>
      </c>
      <c r="AF27" s="50">
        <f t="shared" si="14"/>
        <v>0</v>
      </c>
      <c r="AG27" s="50">
        <f t="shared" si="14"/>
        <v>0</v>
      </c>
      <c r="AH27" s="50">
        <f t="shared" si="14"/>
        <v>0</v>
      </c>
      <c r="AI27" s="50">
        <f t="shared" si="14"/>
        <v>0</v>
      </c>
      <c r="AJ27" s="50">
        <f t="shared" si="14"/>
        <v>0</v>
      </c>
      <c r="AK27" s="133">
        <f t="shared" si="14"/>
        <v>0</v>
      </c>
      <c r="AL27" s="130"/>
      <c r="AM27" s="55"/>
      <c r="AN27" s="41"/>
    </row>
    <row r="28" spans="1:40" s="40" customFormat="1" ht="15">
      <c r="A28" s="43"/>
      <c r="B28" s="31"/>
      <c r="C28" s="97"/>
      <c r="D28" s="32"/>
      <c r="E28" s="32"/>
      <c r="F28" s="32"/>
      <c r="G28" s="32"/>
      <c r="H28" s="128">
        <f t="shared" si="1"/>
        <v>0</v>
      </c>
      <c r="I28" s="33"/>
      <c r="J28" s="34"/>
      <c r="K28" s="91">
        <f>IF(ISERR(H28/J28)=TRUE,0,ROUND(H28/I28,6))</f>
        <v>0</v>
      </c>
      <c r="L28" s="124" t="str">
        <f>IF(C28="","0",IF(C28="DPP do 10.000 Kč","0",IF(C28="DPČ do 2.500 Kč","0",(0.34*((D28+F28+G28)/I28*J28)))))</f>
        <v>0</v>
      </c>
      <c r="M28" s="100">
        <f>IF(ISBLANK(D28)=TRUE,0,IF(C28="DPP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>
        <f>IF(D28="","",IF(ISBLANK(N28)=TRUE,"doplň HODINOVOU SAZBU",IF(K28&gt;N28,(K28-N28)*J28,0)))</f>
      </c>
      <c r="Q28" s="89" t="str">
        <f>IF(K28&gt;N28,L28-O28,L28)</f>
        <v>0</v>
      </c>
      <c r="R28" s="90">
        <f>IF(K28&gt;N28,M28-P28,M28)</f>
        <v>0</v>
      </c>
      <c r="S28" s="164"/>
      <c r="T28" s="153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1">
        <f>J28</f>
        <v>0</v>
      </c>
      <c r="AD28" s="134">
        <f aca="true" t="shared" si="15" ref="AD28:AJ31">IF(ISERR(($Q28+$R28)*U28/$AB28/$T28)=TRUE,0,(ROUND(($Q28+$R28)*U28/$AB28/$T28,6)))</f>
        <v>0</v>
      </c>
      <c r="AE28" s="39">
        <f t="shared" si="15"/>
        <v>0</v>
      </c>
      <c r="AF28" s="39">
        <f t="shared" si="15"/>
        <v>0</v>
      </c>
      <c r="AG28" s="39">
        <f t="shared" si="15"/>
        <v>0</v>
      </c>
      <c r="AH28" s="39">
        <f t="shared" si="15"/>
        <v>0</v>
      </c>
      <c r="AI28" s="39">
        <f t="shared" si="15"/>
        <v>0</v>
      </c>
      <c r="AJ28" s="39">
        <f t="shared" si="15"/>
        <v>0</v>
      </c>
      <c r="AK28" s="132">
        <f>SUM(AD28:AJ28)</f>
        <v>0</v>
      </c>
      <c r="AL28" s="130"/>
      <c r="AM28" s="55"/>
      <c r="AN28" s="41"/>
    </row>
    <row r="29" spans="1:40" s="40" customFormat="1" ht="15">
      <c r="A29" s="43"/>
      <c r="B29" s="31"/>
      <c r="C29" s="97"/>
      <c r="D29" s="32"/>
      <c r="E29" s="32"/>
      <c r="F29" s="32"/>
      <c r="G29" s="32"/>
      <c r="H29" s="128">
        <f t="shared" si="1"/>
        <v>0</v>
      </c>
      <c r="I29" s="33"/>
      <c r="J29" s="34"/>
      <c r="K29" s="91">
        <f>IF(ISERR(H29/J29)=TRUE,0,ROUND(H29/I29,6))</f>
        <v>0</v>
      </c>
      <c r="L29" s="124" t="str">
        <f>IF(C29="","0",IF(C29="DPP do 10.000 Kč","0",IF(C29="DPČ do 2.500 Kč","0",(0.34*((D29+F29+G29)/I29*J29)))))</f>
        <v>0</v>
      </c>
      <c r="M29" s="100">
        <f>IF(ISBLANK(D29)=TRUE,0,IF(C29="DPP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>
        <f>IF(D29="","",IF(ISBLANK(N29)=TRUE,"doplň HODINOVOU SAZBU",IF(K29&gt;N29,(K29-N29)*J29,0)))</f>
      </c>
      <c r="Q29" s="89" t="str">
        <f>IF(K29&gt;N29,L29-O29,L29)</f>
        <v>0</v>
      </c>
      <c r="R29" s="90">
        <f>IF(K29&gt;N29,M29-P29,M29)</f>
        <v>0</v>
      </c>
      <c r="S29" s="164"/>
      <c r="T29" s="153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7">
        <f>J29</f>
        <v>0</v>
      </c>
      <c r="AD29" s="134">
        <f t="shared" si="15"/>
        <v>0</v>
      </c>
      <c r="AE29" s="39">
        <f t="shared" si="15"/>
        <v>0</v>
      </c>
      <c r="AF29" s="39">
        <f t="shared" si="15"/>
        <v>0</v>
      </c>
      <c r="AG29" s="39">
        <f t="shared" si="15"/>
        <v>0</v>
      </c>
      <c r="AH29" s="39">
        <f t="shared" si="15"/>
        <v>0</v>
      </c>
      <c r="AI29" s="39">
        <f t="shared" si="15"/>
        <v>0</v>
      </c>
      <c r="AJ29" s="39">
        <f t="shared" si="15"/>
        <v>0</v>
      </c>
      <c r="AK29" s="132">
        <f>SUM(AD29:AJ29)</f>
        <v>0</v>
      </c>
      <c r="AL29" s="130"/>
      <c r="AM29" s="55"/>
      <c r="AN29" s="41"/>
    </row>
    <row r="30" spans="1:40" s="40" customFormat="1" ht="14.25">
      <c r="A30" s="43"/>
      <c r="B30" s="31"/>
      <c r="C30" s="97"/>
      <c r="D30" s="32"/>
      <c r="E30" s="32"/>
      <c r="F30" s="32"/>
      <c r="G30" s="32"/>
      <c r="H30" s="128">
        <f t="shared" si="1"/>
        <v>0</v>
      </c>
      <c r="I30" s="33"/>
      <c r="J30" s="34"/>
      <c r="K30" s="91">
        <f>IF(ISERR(H30/J30)=TRUE,0,ROUND(H30/I30,6))</f>
        <v>0</v>
      </c>
      <c r="L30" s="124" t="str">
        <f>IF(C30="","0",IF(C30="DPP do 10.000 Kč","0",IF(C30="DPČ do 2.500 Kč","0",(0.34*((D30+F30+G30)/I30*J30)))))</f>
        <v>0</v>
      </c>
      <c r="M30" s="100">
        <f>IF(ISBLANK(D30)=TRUE,0,IF(C30="DPP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>
        <f>IF(D30="","",IF(ISBLANK(N30)=TRUE,"doplň HODINOVOU SAZBU",IF(K30&gt;N30,(K30-N30)*J30,0)))</f>
      </c>
      <c r="Q30" s="89" t="str">
        <f>IF(K30&gt;N30,L30-O30,L30)</f>
        <v>0</v>
      </c>
      <c r="R30" s="90">
        <f>IF(K30&gt;N30,M30-P30,M30)</f>
        <v>0</v>
      </c>
      <c r="S30" s="164"/>
      <c r="T30" s="153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7">
        <f>J30</f>
        <v>0</v>
      </c>
      <c r="AD30" s="134">
        <f t="shared" si="15"/>
        <v>0</v>
      </c>
      <c r="AE30" s="39">
        <f t="shared" si="15"/>
        <v>0</v>
      </c>
      <c r="AF30" s="39">
        <f t="shared" si="15"/>
        <v>0</v>
      </c>
      <c r="AG30" s="39">
        <f t="shared" si="15"/>
        <v>0</v>
      </c>
      <c r="AH30" s="39">
        <f t="shared" si="15"/>
        <v>0</v>
      </c>
      <c r="AI30" s="39">
        <f t="shared" si="15"/>
        <v>0</v>
      </c>
      <c r="AJ30" s="39">
        <f t="shared" si="15"/>
        <v>0</v>
      </c>
      <c r="AK30" s="132">
        <f>SUM(AD30:AJ30)</f>
        <v>0</v>
      </c>
      <c r="AL30" s="61"/>
      <c r="AM30" s="55"/>
      <c r="AN30" s="41"/>
    </row>
    <row r="31" spans="1:40" s="40" customFormat="1" ht="15" thickBot="1">
      <c r="A31" s="44"/>
      <c r="B31" s="56"/>
      <c r="C31" s="97"/>
      <c r="D31" s="32"/>
      <c r="E31" s="32"/>
      <c r="F31" s="32"/>
      <c r="G31" s="32"/>
      <c r="H31" s="128">
        <f t="shared" si="1"/>
        <v>0</v>
      </c>
      <c r="I31" s="33"/>
      <c r="J31" s="34"/>
      <c r="K31" s="91">
        <f>IF(ISERR(H31/J31)=TRUE,0,ROUND(H31/I31,6))</f>
        <v>0</v>
      </c>
      <c r="L31" s="124" t="str">
        <f>IF(C31="","0",IF(C31="DPP do 10.000 Kč","0",IF(C31="DPČ do 2.500 Kč","0",(0.34*((D31+F31+G31)/I31*J31)))))</f>
        <v>0</v>
      </c>
      <c r="M31" s="100">
        <f>IF(ISBLANK(D31)=TRUE,0,IF(C31="DPP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>
        <f>IF(D31="","",IF(ISBLANK(N31)=TRUE,"doplň HODINOVOU SAZBU",IF(K31&gt;N31,(K31-N31)*J31,0)))</f>
      </c>
      <c r="Q31" s="89" t="str">
        <f>IF(K31&gt;N31,L31-O31,L31)</f>
        <v>0</v>
      </c>
      <c r="R31" s="90">
        <f>IF(K31&gt;N31,M31-P31,M31)</f>
        <v>0</v>
      </c>
      <c r="S31" s="164"/>
      <c r="T31" s="153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9">
        <f>J31</f>
        <v>0</v>
      </c>
      <c r="AD31" s="134">
        <f t="shared" si="15"/>
        <v>0</v>
      </c>
      <c r="AE31" s="39">
        <f t="shared" si="15"/>
        <v>0</v>
      </c>
      <c r="AF31" s="39">
        <f t="shared" si="15"/>
        <v>0</v>
      </c>
      <c r="AG31" s="39">
        <f t="shared" si="15"/>
        <v>0</v>
      </c>
      <c r="AH31" s="39">
        <f t="shared" si="15"/>
        <v>0</v>
      </c>
      <c r="AI31" s="39">
        <f t="shared" si="15"/>
        <v>0</v>
      </c>
      <c r="AJ31" s="39">
        <f t="shared" si="15"/>
        <v>0</v>
      </c>
      <c r="AK31" s="132">
        <f>SUM(AD31:AJ31)</f>
        <v>0</v>
      </c>
      <c r="AL31" s="61"/>
      <c r="AN31" s="41"/>
    </row>
    <row r="32" spans="1:40" s="40" customFormat="1" ht="15.75" thickBot="1">
      <c r="A32" s="108" t="s">
        <v>35</v>
      </c>
      <c r="B32" s="45"/>
      <c r="C32" s="98" t="s">
        <v>2</v>
      </c>
      <c r="D32" s="46">
        <f aca="true" t="shared" si="16" ref="D32:J32">SUM(D28:D31)</f>
        <v>0</v>
      </c>
      <c r="E32" s="46">
        <f t="shared" si="16"/>
        <v>0</v>
      </c>
      <c r="F32" s="46">
        <f t="shared" si="16"/>
        <v>0</v>
      </c>
      <c r="G32" s="46">
        <f t="shared" si="16"/>
        <v>0</v>
      </c>
      <c r="H32" s="129">
        <f t="shared" si="16"/>
        <v>0</v>
      </c>
      <c r="I32" s="46">
        <f t="shared" si="16"/>
        <v>0</v>
      </c>
      <c r="J32" s="46">
        <f t="shared" si="16"/>
        <v>0</v>
      </c>
      <c r="K32" s="102" t="s">
        <v>5</v>
      </c>
      <c r="L32" s="123">
        <f>SUM(L28:L31)</f>
        <v>0</v>
      </c>
      <c r="M32" s="101">
        <f>SUM(M28:M31)</f>
        <v>0</v>
      </c>
      <c r="N32" s="106" t="s">
        <v>5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5"/>
      <c r="T32" s="157" t="s">
        <v>5</v>
      </c>
      <c r="U32" s="47">
        <f aca="true" t="shared" si="17" ref="U32:AA32">SUM(U28:U31)</f>
        <v>0</v>
      </c>
      <c r="V32" s="48">
        <f t="shared" si="17"/>
        <v>0</v>
      </c>
      <c r="W32" s="48">
        <f t="shared" si="17"/>
        <v>0</v>
      </c>
      <c r="X32" s="48">
        <f t="shared" si="17"/>
        <v>0</v>
      </c>
      <c r="Y32" s="48">
        <f t="shared" si="17"/>
        <v>0</v>
      </c>
      <c r="Z32" s="48">
        <f t="shared" si="17"/>
        <v>0</v>
      </c>
      <c r="AA32" s="48">
        <f t="shared" si="17"/>
        <v>0</v>
      </c>
      <c r="AB32" s="49">
        <f t="shared" si="2"/>
        <v>0</v>
      </c>
      <c r="AC32" s="140"/>
      <c r="AD32" s="135">
        <f aca="true" t="shared" si="18" ref="AD32:AK32">SUM(AD28:AD31)</f>
        <v>0</v>
      </c>
      <c r="AE32" s="50">
        <f t="shared" si="18"/>
        <v>0</v>
      </c>
      <c r="AF32" s="50">
        <f t="shared" si="18"/>
        <v>0</v>
      </c>
      <c r="AG32" s="50">
        <f t="shared" si="18"/>
        <v>0</v>
      </c>
      <c r="AH32" s="50">
        <f t="shared" si="18"/>
        <v>0</v>
      </c>
      <c r="AI32" s="50">
        <f t="shared" si="18"/>
        <v>0</v>
      </c>
      <c r="AJ32" s="50">
        <f t="shared" si="18"/>
        <v>0</v>
      </c>
      <c r="AK32" s="133">
        <f t="shared" si="18"/>
        <v>0</v>
      </c>
      <c r="AN32" s="41"/>
    </row>
    <row r="33" spans="1:40" s="40" customFormat="1" ht="14.25">
      <c r="A33" s="43"/>
      <c r="B33" s="31"/>
      <c r="C33" s="97"/>
      <c r="D33" s="32"/>
      <c r="E33" s="32"/>
      <c r="F33" s="32"/>
      <c r="G33" s="32"/>
      <c r="H33" s="128">
        <f t="shared" si="1"/>
        <v>0</v>
      </c>
      <c r="I33" s="33"/>
      <c r="J33" s="34"/>
      <c r="K33" s="91">
        <f>IF(ISERR(H33/J33)=TRUE,0,ROUND(H33/I33,6))</f>
        <v>0</v>
      </c>
      <c r="L33" s="124" t="str">
        <f>IF(C33="","0",IF(C33="DPP do 10.000 Kč","0",IF(C33="DPČ do 2.500 Kč","0",(0.34*((D33+F33+G33)/I33*J33)))))</f>
        <v>0</v>
      </c>
      <c r="M33" s="100">
        <f>IF(ISBLANK(D33)=TRUE,0,IF(C33="DPP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>
        <f>IF(D33="","",IF(ISBLANK(N33)=TRUE,"doplň HODINOVOU SAZBU",IF(K33&gt;N33,(K33-N33)*J33,0)))</f>
      </c>
      <c r="Q33" s="89" t="str">
        <f>IF(K33&gt;N33,L33-O33,L33)</f>
        <v>0</v>
      </c>
      <c r="R33" s="90">
        <f>IF(K33&gt;N33,M33-P33,M33)</f>
        <v>0</v>
      </c>
      <c r="S33" s="164"/>
      <c r="T33" s="153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6">
        <f>J33</f>
        <v>0</v>
      </c>
      <c r="AD33" s="134">
        <f aca="true" t="shared" si="19" ref="AD33:AJ36">IF(ISERR(($Q33+$R33)*U33/$AB33/$T33)=TRUE,0,(ROUND(($Q33+$R33)*U33/$AB33/$T33,6)))</f>
        <v>0</v>
      </c>
      <c r="AE33" s="39">
        <f t="shared" si="19"/>
        <v>0</v>
      </c>
      <c r="AF33" s="39">
        <f t="shared" si="19"/>
        <v>0</v>
      </c>
      <c r="AG33" s="39">
        <f t="shared" si="19"/>
        <v>0</v>
      </c>
      <c r="AH33" s="39">
        <f t="shared" si="19"/>
        <v>0</v>
      </c>
      <c r="AI33" s="39">
        <f t="shared" si="19"/>
        <v>0</v>
      </c>
      <c r="AJ33" s="39">
        <f t="shared" si="19"/>
        <v>0</v>
      </c>
      <c r="AK33" s="132">
        <f>SUM(AD33:AJ33)</f>
        <v>0</v>
      </c>
      <c r="AN33" s="41"/>
    </row>
    <row r="34" spans="1:40" s="40" customFormat="1" ht="14.25">
      <c r="A34" s="43"/>
      <c r="B34" s="31"/>
      <c r="C34" s="97"/>
      <c r="D34" s="32"/>
      <c r="E34" s="32"/>
      <c r="F34" s="32"/>
      <c r="G34" s="32"/>
      <c r="H34" s="128">
        <f t="shared" si="1"/>
        <v>0</v>
      </c>
      <c r="I34" s="33"/>
      <c r="J34" s="34"/>
      <c r="K34" s="91">
        <f>IF(ISERR(H34/J34)=TRUE,0,ROUND(H34/I34,6))</f>
        <v>0</v>
      </c>
      <c r="L34" s="124" t="str">
        <f>IF(C34="","0",IF(C34="DPP do 10.000 Kč","0",IF(C34="DPČ do 2.500 Kč","0",(0.34*((D34+F34+G34)/I34*J34)))))</f>
        <v>0</v>
      </c>
      <c r="M34" s="100">
        <f>IF(ISBLANK(D34)=TRUE,0,IF(C34="DPP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>
        <f>IF(D34="","",IF(ISBLANK(N34)=TRUE,"doplň HODINOVOU SAZBU",IF(K34&gt;N34,(K34-N34)*J34,0)))</f>
      </c>
      <c r="Q34" s="89" t="str">
        <f>IF(K34&gt;N34,L34-O34,L34)</f>
        <v>0</v>
      </c>
      <c r="R34" s="90">
        <f>IF(K34&gt;N34,M34-P34,M34)</f>
        <v>0</v>
      </c>
      <c r="S34" s="164"/>
      <c r="T34" s="153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7">
        <f>J34</f>
        <v>0</v>
      </c>
      <c r="AD34" s="134">
        <f t="shared" si="19"/>
        <v>0</v>
      </c>
      <c r="AE34" s="39">
        <f t="shared" si="19"/>
        <v>0</v>
      </c>
      <c r="AF34" s="39">
        <f t="shared" si="19"/>
        <v>0</v>
      </c>
      <c r="AG34" s="39">
        <f t="shared" si="19"/>
        <v>0</v>
      </c>
      <c r="AH34" s="39">
        <f t="shared" si="19"/>
        <v>0</v>
      </c>
      <c r="AI34" s="39">
        <f t="shared" si="19"/>
        <v>0</v>
      </c>
      <c r="AJ34" s="39">
        <f t="shared" si="19"/>
        <v>0</v>
      </c>
      <c r="AK34" s="132">
        <f>SUM(AD34:AJ34)</f>
        <v>0</v>
      </c>
      <c r="AN34" s="41"/>
    </row>
    <row r="35" spans="1:40" s="40" customFormat="1" ht="14.25">
      <c r="A35" s="43"/>
      <c r="B35" s="31"/>
      <c r="C35" s="97"/>
      <c r="D35" s="32"/>
      <c r="E35" s="32"/>
      <c r="F35" s="32"/>
      <c r="G35" s="32"/>
      <c r="H35" s="128">
        <f t="shared" si="1"/>
        <v>0</v>
      </c>
      <c r="I35" s="33"/>
      <c r="J35" s="34"/>
      <c r="K35" s="91">
        <f>IF(ISERR(H35/J35)=TRUE,0,ROUND(H35/I35,6))</f>
        <v>0</v>
      </c>
      <c r="L35" s="124" t="str">
        <f>IF(C35="","0",IF(C35="DPP do 10.000 Kč","0",IF(C35="DPČ do 2.500 Kč","0",(0.34*((D35+F35+G35)/I35*J35)))))</f>
        <v>0</v>
      </c>
      <c r="M35" s="100">
        <f>IF(ISBLANK(D35)=TRUE,0,IF(C35="DPP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>
        <f>IF(D35="","",IF(ISBLANK(N35)=TRUE,"doplň HODINOVOU SAZBU",IF(K35&gt;N35,(K35-N35)*J35,0)))</f>
      </c>
      <c r="Q35" s="89" t="str">
        <f>IF(K35&gt;N35,L35-O35,L35)</f>
        <v>0</v>
      </c>
      <c r="R35" s="90">
        <f>IF(K35&gt;N35,M35-P35,M35)</f>
        <v>0</v>
      </c>
      <c r="S35" s="164"/>
      <c r="T35" s="153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7">
        <f>J35</f>
        <v>0</v>
      </c>
      <c r="AD35" s="134">
        <f t="shared" si="19"/>
        <v>0</v>
      </c>
      <c r="AE35" s="39">
        <f t="shared" si="19"/>
        <v>0</v>
      </c>
      <c r="AF35" s="39">
        <f t="shared" si="19"/>
        <v>0</v>
      </c>
      <c r="AG35" s="39">
        <f t="shared" si="19"/>
        <v>0</v>
      </c>
      <c r="AH35" s="39">
        <f t="shared" si="19"/>
        <v>0</v>
      </c>
      <c r="AI35" s="39">
        <f t="shared" si="19"/>
        <v>0</v>
      </c>
      <c r="AJ35" s="39">
        <f t="shared" si="19"/>
        <v>0</v>
      </c>
      <c r="AK35" s="132">
        <f>SUM(AD35:AJ35)</f>
        <v>0</v>
      </c>
      <c r="AN35" s="41"/>
    </row>
    <row r="36" spans="1:40" s="40" customFormat="1" ht="15" thickBot="1">
      <c r="A36" s="44"/>
      <c r="B36" s="56"/>
      <c r="C36" s="97"/>
      <c r="D36" s="32"/>
      <c r="E36" s="32"/>
      <c r="F36" s="32"/>
      <c r="G36" s="32"/>
      <c r="H36" s="128">
        <f t="shared" si="1"/>
        <v>0</v>
      </c>
      <c r="I36" s="33"/>
      <c r="J36" s="34"/>
      <c r="K36" s="91">
        <f>IF(ISERR(H36/J36)=TRUE,0,ROUND(H36/I36,6))</f>
        <v>0</v>
      </c>
      <c r="L36" s="124" t="str">
        <f>IF(C36="","0",IF(C36="DPP do 10.000 Kč","0",IF(C36="DPČ do 2.500 Kč","0",(0.34*((D36+F36+G36)/I36*J36)))))</f>
        <v>0</v>
      </c>
      <c r="M36" s="100">
        <f>IF(ISBLANK(D36)=TRUE,0,IF(C36="DPP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>
        <f>IF(D36="","",IF(ISBLANK(N36)=TRUE,"doplň HODINOVOU SAZBU",IF(K36&gt;N36,(K36-N36)*J36,0)))</f>
      </c>
      <c r="Q36" s="89" t="str">
        <f>IF(K36&gt;N36,L36-O36,L36)</f>
        <v>0</v>
      </c>
      <c r="R36" s="90">
        <f>IF(K36&gt;N36,M36-P36,M36)</f>
        <v>0</v>
      </c>
      <c r="S36" s="164"/>
      <c r="T36" s="153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9">
        <f>J36</f>
        <v>0</v>
      </c>
      <c r="AD36" s="134">
        <f t="shared" si="19"/>
        <v>0</v>
      </c>
      <c r="AE36" s="39">
        <f t="shared" si="19"/>
        <v>0</v>
      </c>
      <c r="AF36" s="39">
        <f t="shared" si="19"/>
        <v>0</v>
      </c>
      <c r="AG36" s="39">
        <f t="shared" si="19"/>
        <v>0</v>
      </c>
      <c r="AH36" s="39">
        <f t="shared" si="19"/>
        <v>0</v>
      </c>
      <c r="AI36" s="39">
        <f t="shared" si="19"/>
        <v>0</v>
      </c>
      <c r="AJ36" s="39">
        <f t="shared" si="19"/>
        <v>0</v>
      </c>
      <c r="AK36" s="132">
        <f>SUM(AD36:AJ36)</f>
        <v>0</v>
      </c>
      <c r="AN36" s="41"/>
    </row>
    <row r="37" spans="1:40" s="40" customFormat="1" ht="15.75" thickBot="1">
      <c r="A37" s="108" t="s">
        <v>35</v>
      </c>
      <c r="B37" s="45"/>
      <c r="C37" s="98" t="s">
        <v>2</v>
      </c>
      <c r="D37" s="46">
        <f aca="true" t="shared" si="20" ref="D37:J37">SUM(D33:D36)</f>
        <v>0</v>
      </c>
      <c r="E37" s="46">
        <f t="shared" si="20"/>
        <v>0</v>
      </c>
      <c r="F37" s="46">
        <f t="shared" si="20"/>
        <v>0</v>
      </c>
      <c r="G37" s="46">
        <f t="shared" si="20"/>
        <v>0</v>
      </c>
      <c r="H37" s="129">
        <f t="shared" si="20"/>
        <v>0</v>
      </c>
      <c r="I37" s="46">
        <f t="shared" si="20"/>
        <v>0</v>
      </c>
      <c r="J37" s="46">
        <f t="shared" si="20"/>
        <v>0</v>
      </c>
      <c r="K37" s="102" t="s">
        <v>5</v>
      </c>
      <c r="L37" s="123">
        <f>SUM(L33:L36)</f>
        <v>0</v>
      </c>
      <c r="M37" s="101">
        <f>SUM(M33:M36)</f>
        <v>0</v>
      </c>
      <c r="N37" s="106" t="s">
        <v>5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5"/>
      <c r="T37" s="157" t="s">
        <v>5</v>
      </c>
      <c r="U37" s="47">
        <f aca="true" t="shared" si="21" ref="U37:AA37">SUM(U33:U36)</f>
        <v>0</v>
      </c>
      <c r="V37" s="48">
        <f t="shared" si="21"/>
        <v>0</v>
      </c>
      <c r="W37" s="48">
        <f t="shared" si="21"/>
        <v>0</v>
      </c>
      <c r="X37" s="48">
        <f t="shared" si="21"/>
        <v>0</v>
      </c>
      <c r="Y37" s="48">
        <f t="shared" si="21"/>
        <v>0</v>
      </c>
      <c r="Z37" s="48">
        <f t="shared" si="21"/>
        <v>0</v>
      </c>
      <c r="AA37" s="48">
        <f t="shared" si="21"/>
        <v>0</v>
      </c>
      <c r="AB37" s="49">
        <f t="shared" si="2"/>
        <v>0</v>
      </c>
      <c r="AC37" s="140"/>
      <c r="AD37" s="135">
        <f aca="true" t="shared" si="22" ref="AD37:AK37">SUM(AD33:AD36)</f>
        <v>0</v>
      </c>
      <c r="AE37" s="50">
        <f t="shared" si="22"/>
        <v>0</v>
      </c>
      <c r="AF37" s="50">
        <f t="shared" si="22"/>
        <v>0</v>
      </c>
      <c r="AG37" s="50">
        <f t="shared" si="22"/>
        <v>0</v>
      </c>
      <c r="AH37" s="50">
        <f t="shared" si="22"/>
        <v>0</v>
      </c>
      <c r="AI37" s="50">
        <f t="shared" si="22"/>
        <v>0</v>
      </c>
      <c r="AJ37" s="50">
        <f t="shared" si="22"/>
        <v>0</v>
      </c>
      <c r="AK37" s="133">
        <f t="shared" si="22"/>
        <v>0</v>
      </c>
      <c r="AN37" s="41"/>
    </row>
    <row r="38" spans="1:40" s="40" customFormat="1" ht="14.25">
      <c r="A38" s="43"/>
      <c r="B38" s="31"/>
      <c r="C38" s="97"/>
      <c r="D38" s="32"/>
      <c r="E38" s="32"/>
      <c r="F38" s="32"/>
      <c r="G38" s="32"/>
      <c r="H38" s="128">
        <f t="shared" si="1"/>
        <v>0</v>
      </c>
      <c r="I38" s="33"/>
      <c r="J38" s="34"/>
      <c r="K38" s="91">
        <f>IF(ISERR(H38/J38)=TRUE,0,ROUND(H38/I38,6))</f>
        <v>0</v>
      </c>
      <c r="L38" s="124" t="str">
        <f>IF(C38="","0",IF(C38="DPP do 10.000 Kč","0",IF(C38="DPČ do 2.500 Kč","0",(0.34*((D38+F38+G38)/I38*J38)))))</f>
        <v>0</v>
      </c>
      <c r="M38" s="100">
        <f>IF(ISBLANK(D38)=TRUE,0,IF(C38="DPP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>
        <f>IF(D38="","",IF(ISBLANK(N38)=TRUE,"doplň HODINOVOU SAZBU",IF(K38&gt;N38,(K38-N38)*J38,0)))</f>
      </c>
      <c r="Q38" s="89" t="str">
        <f>IF(K38&gt;N38,L38-O38,L38)</f>
        <v>0</v>
      </c>
      <c r="R38" s="90">
        <f>IF(K38&gt;N38,M38-P38,M38)</f>
        <v>0</v>
      </c>
      <c r="S38" s="164"/>
      <c r="T38" s="153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6">
        <f>J38</f>
        <v>0</v>
      </c>
      <c r="AD38" s="134">
        <f aca="true" t="shared" si="23" ref="AD38:AJ41">IF(ISERR(($Q38+$R38)*U38/$AB38/$T38)=TRUE,0,(ROUND(($Q38+$R38)*U38/$AB38/$T38,6)))</f>
        <v>0</v>
      </c>
      <c r="AE38" s="39">
        <f t="shared" si="23"/>
        <v>0</v>
      </c>
      <c r="AF38" s="39">
        <f t="shared" si="23"/>
        <v>0</v>
      </c>
      <c r="AG38" s="39">
        <f t="shared" si="23"/>
        <v>0</v>
      </c>
      <c r="AH38" s="39">
        <f t="shared" si="23"/>
        <v>0</v>
      </c>
      <c r="AI38" s="39">
        <f t="shared" si="23"/>
        <v>0</v>
      </c>
      <c r="AJ38" s="39">
        <f t="shared" si="23"/>
        <v>0</v>
      </c>
      <c r="AK38" s="132">
        <f>SUM(AD38:AJ38)</f>
        <v>0</v>
      </c>
      <c r="AN38" s="41"/>
    </row>
    <row r="39" spans="1:40" s="40" customFormat="1" ht="14.25">
      <c r="A39" s="43"/>
      <c r="B39" s="31"/>
      <c r="C39" s="97"/>
      <c r="D39" s="32"/>
      <c r="E39" s="32"/>
      <c r="F39" s="32"/>
      <c r="G39" s="32"/>
      <c r="H39" s="128">
        <f t="shared" si="1"/>
        <v>0</v>
      </c>
      <c r="I39" s="33"/>
      <c r="J39" s="34"/>
      <c r="K39" s="91">
        <f>IF(ISERR(H39/J39)=TRUE,0,ROUND(H39/I39,6))</f>
        <v>0</v>
      </c>
      <c r="L39" s="124" t="str">
        <f>IF(C39="","0",IF(C39="DPP do 10.000 Kč","0",IF(C39="DPČ do 2.500 Kč","0",(0.34*((D39+F39+G39)/I39*J39)))))</f>
        <v>0</v>
      </c>
      <c r="M39" s="100">
        <f>IF(ISBLANK(D39)=TRUE,0,IF(C39="DPP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>
        <f>IF(D39="","",IF(ISBLANK(N39)=TRUE,"doplň HODINOVOU SAZBU",IF(K39&gt;N39,(K39-N39)*J39,0)))</f>
      </c>
      <c r="Q39" s="89" t="str">
        <f>IF(K39&gt;N39,L39-O39,L39)</f>
        <v>0</v>
      </c>
      <c r="R39" s="90">
        <f>IF(K39&gt;N39,M39-P39,M39)</f>
        <v>0</v>
      </c>
      <c r="S39" s="164"/>
      <c r="T39" s="153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7">
        <f>J39</f>
        <v>0</v>
      </c>
      <c r="AD39" s="134">
        <f t="shared" si="23"/>
        <v>0</v>
      </c>
      <c r="AE39" s="39">
        <f t="shared" si="23"/>
        <v>0</v>
      </c>
      <c r="AF39" s="39">
        <f t="shared" si="23"/>
        <v>0</v>
      </c>
      <c r="AG39" s="39">
        <f t="shared" si="23"/>
        <v>0</v>
      </c>
      <c r="AH39" s="39">
        <f t="shared" si="23"/>
        <v>0</v>
      </c>
      <c r="AI39" s="39">
        <f t="shared" si="23"/>
        <v>0</v>
      </c>
      <c r="AJ39" s="39">
        <f t="shared" si="23"/>
        <v>0</v>
      </c>
      <c r="AK39" s="132">
        <f>SUM(AD39:AJ39)</f>
        <v>0</v>
      </c>
      <c r="AN39" s="41"/>
    </row>
    <row r="40" spans="1:40" s="40" customFormat="1" ht="14.25">
      <c r="A40" s="43"/>
      <c r="B40" s="31"/>
      <c r="C40" s="97"/>
      <c r="D40" s="32"/>
      <c r="E40" s="32"/>
      <c r="F40" s="32"/>
      <c r="G40" s="32"/>
      <c r="H40" s="128">
        <f t="shared" si="1"/>
        <v>0</v>
      </c>
      <c r="I40" s="33"/>
      <c r="J40" s="34"/>
      <c r="K40" s="91">
        <f>IF(ISERR(H40/J40)=TRUE,0,ROUND(H40/I40,6))</f>
        <v>0</v>
      </c>
      <c r="L40" s="124" t="str">
        <f>IF(C40="","0",IF(C40="DPP do 10.000 Kč","0",IF(C40="DPČ do 2.500 Kč","0",(0.34*((D40+F40+G40)/I40*J40)))))</f>
        <v>0</v>
      </c>
      <c r="M40" s="100">
        <f>IF(ISBLANK(D40)=TRUE,0,IF(C40="DPP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>
        <f>IF(D40="","",IF(ISBLANK(N40)=TRUE,"doplň HODINOVOU SAZBU",IF(K40&gt;N40,(K40-N40)*J40,0)))</f>
      </c>
      <c r="Q40" s="89" t="str">
        <f>IF(K40&gt;N40,L40-O40,L40)</f>
        <v>0</v>
      </c>
      <c r="R40" s="90">
        <f>IF(K40&gt;N40,M40-P40,M40)</f>
        <v>0</v>
      </c>
      <c r="S40" s="164"/>
      <c r="T40" s="153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7">
        <f>J40</f>
        <v>0</v>
      </c>
      <c r="AD40" s="134">
        <f t="shared" si="23"/>
        <v>0</v>
      </c>
      <c r="AE40" s="39">
        <f t="shared" si="23"/>
        <v>0</v>
      </c>
      <c r="AF40" s="39">
        <f t="shared" si="23"/>
        <v>0</v>
      </c>
      <c r="AG40" s="39">
        <f t="shared" si="23"/>
        <v>0</v>
      </c>
      <c r="AH40" s="39">
        <f t="shared" si="23"/>
        <v>0</v>
      </c>
      <c r="AI40" s="39">
        <f t="shared" si="23"/>
        <v>0</v>
      </c>
      <c r="AJ40" s="39">
        <f t="shared" si="23"/>
        <v>0</v>
      </c>
      <c r="AK40" s="132">
        <f>SUM(AD40:AJ40)</f>
        <v>0</v>
      </c>
      <c r="AN40" s="41"/>
    </row>
    <row r="41" spans="1:40" s="40" customFormat="1" ht="15" thickBot="1">
      <c r="A41" s="44"/>
      <c r="B41" s="56"/>
      <c r="C41" s="97"/>
      <c r="D41" s="32"/>
      <c r="E41" s="32"/>
      <c r="F41" s="32"/>
      <c r="G41" s="32"/>
      <c r="H41" s="128">
        <f t="shared" si="1"/>
        <v>0</v>
      </c>
      <c r="I41" s="33"/>
      <c r="J41" s="34"/>
      <c r="K41" s="91">
        <f>IF(ISERR(H41/J41)=TRUE,0,ROUND(H41/I41,6))</f>
        <v>0</v>
      </c>
      <c r="L41" s="124" t="str">
        <f>IF(C41="","0",IF(C41="DPP do 10.000 Kč","0",IF(C41="DPČ do 2.500 Kč","0",(0.34*((D41+F41+G41)/I41*J41)))))</f>
        <v>0</v>
      </c>
      <c r="M41" s="100">
        <f>IF(ISBLANK(D41)=TRUE,0,IF(C41="DPP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>
        <f>IF(D41="","",IF(ISBLANK(N41)=TRUE,"doplň HODINOVOU SAZBU",IF(K41&gt;N41,(K41-N41)*J41,0)))</f>
      </c>
      <c r="Q41" s="89" t="str">
        <f>IF(K41&gt;N41,L41-O41,L41)</f>
        <v>0</v>
      </c>
      <c r="R41" s="90">
        <f>IF(K41&gt;N41,M41-P41,M41)</f>
        <v>0</v>
      </c>
      <c r="S41" s="164"/>
      <c r="T41" s="153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9">
        <f>J41</f>
        <v>0</v>
      </c>
      <c r="AD41" s="134">
        <f t="shared" si="23"/>
        <v>0</v>
      </c>
      <c r="AE41" s="39">
        <f t="shared" si="23"/>
        <v>0</v>
      </c>
      <c r="AF41" s="39">
        <f t="shared" si="23"/>
        <v>0</v>
      </c>
      <c r="AG41" s="39">
        <f t="shared" si="23"/>
        <v>0</v>
      </c>
      <c r="AH41" s="39">
        <f t="shared" si="23"/>
        <v>0</v>
      </c>
      <c r="AI41" s="39">
        <f t="shared" si="23"/>
        <v>0</v>
      </c>
      <c r="AJ41" s="39">
        <f t="shared" si="23"/>
        <v>0</v>
      </c>
      <c r="AK41" s="132">
        <f>SUM(AD41:AJ41)</f>
        <v>0</v>
      </c>
      <c r="AN41" s="41"/>
    </row>
    <row r="42" spans="1:40" s="40" customFormat="1" ht="15.75" thickBot="1">
      <c r="A42" s="108" t="s">
        <v>35</v>
      </c>
      <c r="B42" s="45"/>
      <c r="C42" s="98" t="s">
        <v>2</v>
      </c>
      <c r="D42" s="46">
        <f aca="true" t="shared" si="24" ref="D42:J42">SUM(D38:D41)</f>
        <v>0</v>
      </c>
      <c r="E42" s="46">
        <f t="shared" si="24"/>
        <v>0</v>
      </c>
      <c r="F42" s="46">
        <f t="shared" si="24"/>
        <v>0</v>
      </c>
      <c r="G42" s="46">
        <f t="shared" si="24"/>
        <v>0</v>
      </c>
      <c r="H42" s="129">
        <f t="shared" si="24"/>
        <v>0</v>
      </c>
      <c r="I42" s="46">
        <f t="shared" si="24"/>
        <v>0</v>
      </c>
      <c r="J42" s="46">
        <f t="shared" si="24"/>
        <v>0</v>
      </c>
      <c r="K42" s="102" t="s">
        <v>5</v>
      </c>
      <c r="L42" s="123">
        <f>SUM(L38:L41)</f>
        <v>0</v>
      </c>
      <c r="M42" s="101">
        <f>SUM(M38:M41)</f>
        <v>0</v>
      </c>
      <c r="N42" s="106" t="s">
        <v>5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5"/>
      <c r="T42" s="157" t="s">
        <v>5</v>
      </c>
      <c r="U42" s="47">
        <f aca="true" t="shared" si="25" ref="U42:AA42">SUM(U38:U41)</f>
        <v>0</v>
      </c>
      <c r="V42" s="48">
        <f t="shared" si="25"/>
        <v>0</v>
      </c>
      <c r="W42" s="48">
        <f t="shared" si="25"/>
        <v>0</v>
      </c>
      <c r="X42" s="48">
        <f t="shared" si="25"/>
        <v>0</v>
      </c>
      <c r="Y42" s="48">
        <f t="shared" si="25"/>
        <v>0</v>
      </c>
      <c r="Z42" s="48">
        <f t="shared" si="25"/>
        <v>0</v>
      </c>
      <c r="AA42" s="48">
        <f t="shared" si="25"/>
        <v>0</v>
      </c>
      <c r="AB42" s="49">
        <f t="shared" si="2"/>
        <v>0</v>
      </c>
      <c r="AC42" s="140"/>
      <c r="AD42" s="135">
        <f aca="true" t="shared" si="26" ref="AD42:AK42">SUM(AD38:AD41)</f>
        <v>0</v>
      </c>
      <c r="AE42" s="50">
        <f t="shared" si="26"/>
        <v>0</v>
      </c>
      <c r="AF42" s="50">
        <f t="shared" si="26"/>
        <v>0</v>
      </c>
      <c r="AG42" s="50">
        <f t="shared" si="26"/>
        <v>0</v>
      </c>
      <c r="AH42" s="50">
        <f t="shared" si="26"/>
        <v>0</v>
      </c>
      <c r="AI42" s="50">
        <f t="shared" si="26"/>
        <v>0</v>
      </c>
      <c r="AJ42" s="50">
        <f t="shared" si="26"/>
        <v>0</v>
      </c>
      <c r="AK42" s="133">
        <f t="shared" si="26"/>
        <v>0</v>
      </c>
      <c r="AN42" s="41"/>
    </row>
    <row r="43" spans="1:40" s="40" customFormat="1" ht="14.25">
      <c r="A43" s="43"/>
      <c r="B43" s="31"/>
      <c r="C43" s="97"/>
      <c r="D43" s="32"/>
      <c r="E43" s="32"/>
      <c r="F43" s="32"/>
      <c r="G43" s="32"/>
      <c r="H43" s="128">
        <f t="shared" si="1"/>
        <v>0</v>
      </c>
      <c r="I43" s="33"/>
      <c r="J43" s="34"/>
      <c r="K43" s="91">
        <f>IF(ISERR(H43/J43)=TRUE,0,ROUND(H43/I43,6))</f>
        <v>0</v>
      </c>
      <c r="L43" s="124" t="str">
        <f>IF(C43="","0",IF(C43="DPP do 10.000 Kč","0",IF(C43="DPČ do 2.500 Kč","0",(0.34*((D43+F43+G43)/I43*J43)))))</f>
        <v>0</v>
      </c>
      <c r="M43" s="100">
        <f>IF(ISBLANK(D43)=TRUE,0,IF(C43="DPP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>
        <f>IF(D43="","",IF(ISBLANK(N43)=TRUE,"doplň HODINOVOU SAZBU",IF(K43&gt;N43,(K43-N43)*J43,0)))</f>
      </c>
      <c r="Q43" s="89" t="str">
        <f>IF(K43&gt;N43,L43-O43,L43)</f>
        <v>0</v>
      </c>
      <c r="R43" s="90">
        <f>IF(K43&gt;N43,M43-P43,M43)</f>
        <v>0</v>
      </c>
      <c r="S43" s="164"/>
      <c r="T43" s="153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6">
        <f>J43</f>
        <v>0</v>
      </c>
      <c r="AD43" s="134">
        <f aca="true" t="shared" si="27" ref="AD43:AJ46">IF(ISERR(($Q43+$R43)*U43/$AB43/$T43)=TRUE,0,(ROUND(($Q43+$R43)*U43/$AB43/$T43,6)))</f>
        <v>0</v>
      </c>
      <c r="AE43" s="39">
        <f t="shared" si="27"/>
        <v>0</v>
      </c>
      <c r="AF43" s="39">
        <f t="shared" si="27"/>
        <v>0</v>
      </c>
      <c r="AG43" s="39">
        <f t="shared" si="27"/>
        <v>0</v>
      </c>
      <c r="AH43" s="39">
        <f t="shared" si="27"/>
        <v>0</v>
      </c>
      <c r="AI43" s="39">
        <f t="shared" si="27"/>
        <v>0</v>
      </c>
      <c r="AJ43" s="39">
        <f t="shared" si="27"/>
        <v>0</v>
      </c>
      <c r="AK43" s="132">
        <f>SUM(AD43:AJ43)</f>
        <v>0</v>
      </c>
      <c r="AN43" s="41"/>
    </row>
    <row r="44" spans="1:40" s="40" customFormat="1" ht="14.25">
      <c r="A44" s="43"/>
      <c r="B44" s="31"/>
      <c r="C44" s="97"/>
      <c r="D44" s="32"/>
      <c r="E44" s="32"/>
      <c r="F44" s="32"/>
      <c r="G44" s="32"/>
      <c r="H44" s="128">
        <f t="shared" si="1"/>
        <v>0</v>
      </c>
      <c r="I44" s="33"/>
      <c r="J44" s="34"/>
      <c r="K44" s="91">
        <f>IF(ISERR(H44/J44)=TRUE,0,ROUND(H44/I44,6))</f>
        <v>0</v>
      </c>
      <c r="L44" s="124" t="str">
        <f>IF(C44="","0",IF(C44="DPP do 10.000 Kč","0",IF(C44="DPČ do 2.500 Kč","0",(0.34*((D44+F44+G44)/I44*J44)))))</f>
        <v>0</v>
      </c>
      <c r="M44" s="100">
        <f>IF(ISBLANK(D44)=TRUE,0,IF(C44="DPP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>
        <f>IF(D44="","",IF(ISBLANK(N44)=TRUE,"doplň HODINOVOU SAZBU",IF(K44&gt;N44,(K44-N44)*J44,0)))</f>
      </c>
      <c r="Q44" s="89" t="str">
        <f>IF(K44&gt;N44,L44-O44,L44)</f>
        <v>0</v>
      </c>
      <c r="R44" s="90">
        <f>IF(K44&gt;N44,M44-P44,M44)</f>
        <v>0</v>
      </c>
      <c r="S44" s="164"/>
      <c r="T44" s="153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7">
        <f>J44</f>
        <v>0</v>
      </c>
      <c r="AD44" s="134">
        <f t="shared" si="27"/>
        <v>0</v>
      </c>
      <c r="AE44" s="39">
        <f t="shared" si="27"/>
        <v>0</v>
      </c>
      <c r="AF44" s="39">
        <f t="shared" si="27"/>
        <v>0</v>
      </c>
      <c r="AG44" s="39">
        <f t="shared" si="27"/>
        <v>0</v>
      </c>
      <c r="AH44" s="39">
        <f t="shared" si="27"/>
        <v>0</v>
      </c>
      <c r="AI44" s="39">
        <f t="shared" si="27"/>
        <v>0</v>
      </c>
      <c r="AJ44" s="39">
        <f t="shared" si="27"/>
        <v>0</v>
      </c>
      <c r="AK44" s="132">
        <f>SUM(AD44:AJ44)</f>
        <v>0</v>
      </c>
      <c r="AN44" s="41"/>
    </row>
    <row r="45" spans="1:40" s="40" customFormat="1" ht="14.25">
      <c r="A45" s="43"/>
      <c r="B45" s="31"/>
      <c r="C45" s="97"/>
      <c r="D45" s="32"/>
      <c r="E45" s="32"/>
      <c r="F45" s="32"/>
      <c r="G45" s="32"/>
      <c r="H45" s="128">
        <f t="shared" si="1"/>
        <v>0</v>
      </c>
      <c r="I45" s="33"/>
      <c r="J45" s="34"/>
      <c r="K45" s="91">
        <f>IF(ISERR(H45/J45)=TRUE,0,ROUND(H45/I45,6))</f>
        <v>0</v>
      </c>
      <c r="L45" s="124" t="str">
        <f>IF(C45="","0",IF(C45="DPP do 10.000 Kč","0",IF(C45="DPČ do 2.500 Kč","0",(0.34*((D45+F45+G45)/I45*J45)))))</f>
        <v>0</v>
      </c>
      <c r="M45" s="100">
        <f>IF(ISBLANK(D45)=TRUE,0,IF(C45="DPP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>
        <f>IF(D45="","",IF(ISBLANK(N45)=TRUE,"doplň HODINOVOU SAZBU",IF(K45&gt;N45,(K45-N45)*J45,0)))</f>
      </c>
      <c r="Q45" s="89" t="str">
        <f>IF(K45&gt;N45,L45-O45,L45)</f>
        <v>0</v>
      </c>
      <c r="R45" s="90">
        <f>IF(K45&gt;N45,M45-P45,M45)</f>
        <v>0</v>
      </c>
      <c r="S45" s="164"/>
      <c r="T45" s="153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7">
        <f>J45</f>
        <v>0</v>
      </c>
      <c r="AD45" s="134">
        <f t="shared" si="27"/>
        <v>0</v>
      </c>
      <c r="AE45" s="39">
        <f t="shared" si="27"/>
        <v>0</v>
      </c>
      <c r="AF45" s="39">
        <f t="shared" si="27"/>
        <v>0</v>
      </c>
      <c r="AG45" s="39">
        <f t="shared" si="27"/>
        <v>0</v>
      </c>
      <c r="AH45" s="39">
        <f t="shared" si="27"/>
        <v>0</v>
      </c>
      <c r="AI45" s="39">
        <f t="shared" si="27"/>
        <v>0</v>
      </c>
      <c r="AJ45" s="39">
        <f t="shared" si="27"/>
        <v>0</v>
      </c>
      <c r="AK45" s="132">
        <f>SUM(AD45:AJ45)</f>
        <v>0</v>
      </c>
      <c r="AN45" s="41"/>
    </row>
    <row r="46" spans="1:40" s="40" customFormat="1" ht="15" thickBot="1">
      <c r="A46" s="44"/>
      <c r="B46" s="56"/>
      <c r="C46" s="97"/>
      <c r="D46" s="32"/>
      <c r="E46" s="32"/>
      <c r="F46" s="32"/>
      <c r="G46" s="32"/>
      <c r="H46" s="128">
        <f t="shared" si="1"/>
        <v>0</v>
      </c>
      <c r="I46" s="33"/>
      <c r="J46" s="34"/>
      <c r="K46" s="91">
        <f>IF(ISERR(H46/J46)=TRUE,0,ROUND(H46/I46,6))</f>
        <v>0</v>
      </c>
      <c r="L46" s="124" t="str">
        <f>IF(C46="","0",IF(C46="DPP do 10.000 Kč","0",IF(C46="DPČ do 2.500 Kč","0",(0.34*((D46+F46+G46)/I46*J46)))))</f>
        <v>0</v>
      </c>
      <c r="M46" s="100">
        <f>IF(ISBLANK(D46)=TRUE,0,IF(C46="DPP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>
        <f>IF(D46="","",IF(ISBLANK(N46)=TRUE,"doplň HODINOVOU SAZBU",IF(K46&gt;N46,(K46-N46)*J46,0)))</f>
      </c>
      <c r="Q46" s="89" t="str">
        <f>IF(K46&gt;N46,L46-O46,L46)</f>
        <v>0</v>
      </c>
      <c r="R46" s="90">
        <f>IF(K46&gt;N46,M46-P46,M46)</f>
        <v>0</v>
      </c>
      <c r="S46" s="164"/>
      <c r="T46" s="153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8">
        <f>J46</f>
        <v>0</v>
      </c>
      <c r="AD46" s="134">
        <f t="shared" si="27"/>
        <v>0</v>
      </c>
      <c r="AE46" s="39">
        <f t="shared" si="27"/>
        <v>0</v>
      </c>
      <c r="AF46" s="39">
        <f t="shared" si="27"/>
        <v>0</v>
      </c>
      <c r="AG46" s="39">
        <f t="shared" si="27"/>
        <v>0</v>
      </c>
      <c r="AH46" s="39">
        <f t="shared" si="27"/>
        <v>0</v>
      </c>
      <c r="AI46" s="39">
        <f t="shared" si="27"/>
        <v>0</v>
      </c>
      <c r="AJ46" s="39">
        <f t="shared" si="27"/>
        <v>0</v>
      </c>
      <c r="AK46" s="132">
        <f>SUM(AD46:AJ46)</f>
        <v>0</v>
      </c>
      <c r="AN46" s="41"/>
    </row>
    <row r="47" spans="1:40" s="40" customFormat="1" ht="15.75" thickBot="1">
      <c r="A47" s="108" t="s">
        <v>35</v>
      </c>
      <c r="B47" s="45"/>
      <c r="C47" s="98" t="s">
        <v>2</v>
      </c>
      <c r="D47" s="46">
        <f aca="true" t="shared" si="28" ref="D47:J47">SUM(D43:D46)</f>
        <v>0</v>
      </c>
      <c r="E47" s="46">
        <f t="shared" si="28"/>
        <v>0</v>
      </c>
      <c r="F47" s="46">
        <f t="shared" si="28"/>
        <v>0</v>
      </c>
      <c r="G47" s="46">
        <f t="shared" si="28"/>
        <v>0</v>
      </c>
      <c r="H47" s="46">
        <f t="shared" si="28"/>
        <v>0</v>
      </c>
      <c r="I47" s="46">
        <f t="shared" si="28"/>
        <v>0</v>
      </c>
      <c r="J47" s="46">
        <f t="shared" si="28"/>
        <v>0</v>
      </c>
      <c r="K47" s="102" t="s">
        <v>5</v>
      </c>
      <c r="L47" s="46">
        <f>SUM(L43:L46)</f>
        <v>0</v>
      </c>
      <c r="M47" s="101">
        <f>SUM(M43:M46)</f>
        <v>0</v>
      </c>
      <c r="N47" s="106" t="s">
        <v>5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5"/>
      <c r="T47" s="157" t="s">
        <v>5</v>
      </c>
      <c r="U47" s="47">
        <f aca="true" t="shared" si="29" ref="U47:AA47">SUM(U43:U46)</f>
        <v>0</v>
      </c>
      <c r="V47" s="48">
        <f t="shared" si="29"/>
        <v>0</v>
      </c>
      <c r="W47" s="48">
        <f t="shared" si="29"/>
        <v>0</v>
      </c>
      <c r="X47" s="48">
        <f t="shared" si="29"/>
        <v>0</v>
      </c>
      <c r="Y47" s="48">
        <f t="shared" si="29"/>
        <v>0</v>
      </c>
      <c r="Z47" s="48">
        <f t="shared" si="29"/>
        <v>0</v>
      </c>
      <c r="AA47" s="48">
        <f t="shared" si="29"/>
        <v>0</v>
      </c>
      <c r="AB47" s="58">
        <f t="shared" si="2"/>
        <v>0</v>
      </c>
      <c r="AC47" s="59"/>
      <c r="AD47" s="50">
        <f aca="true" t="shared" si="30" ref="AD47:AK47">SUM(AD43:AD46)</f>
        <v>0</v>
      </c>
      <c r="AE47" s="50">
        <f t="shared" si="30"/>
        <v>0</v>
      </c>
      <c r="AF47" s="50">
        <f t="shared" si="30"/>
        <v>0</v>
      </c>
      <c r="AG47" s="50">
        <f t="shared" si="30"/>
        <v>0</v>
      </c>
      <c r="AH47" s="50">
        <f t="shared" si="30"/>
        <v>0</v>
      </c>
      <c r="AI47" s="50">
        <f t="shared" si="30"/>
        <v>0</v>
      </c>
      <c r="AJ47" s="50">
        <f t="shared" si="30"/>
        <v>0</v>
      </c>
      <c r="AK47" s="133">
        <f t="shared" si="30"/>
        <v>0</v>
      </c>
      <c r="AN47" s="41"/>
    </row>
    <row r="48" spans="1:40" s="118" customFormat="1" ht="17.25" customHeight="1" thickBot="1">
      <c r="A48" s="120" t="s">
        <v>0</v>
      </c>
      <c r="B48" s="109" t="s">
        <v>5</v>
      </c>
      <c r="C48" s="110"/>
      <c r="D48" s="111">
        <f aca="true" t="shared" si="31" ref="D48:J48">D17+D22+D42+D27+D32+D37+D47</f>
        <v>0</v>
      </c>
      <c r="E48" s="111">
        <f t="shared" si="31"/>
        <v>0</v>
      </c>
      <c r="F48" s="111">
        <f t="shared" si="31"/>
        <v>0</v>
      </c>
      <c r="G48" s="111">
        <f t="shared" si="31"/>
        <v>0</v>
      </c>
      <c r="H48" s="111">
        <f t="shared" si="31"/>
        <v>0</v>
      </c>
      <c r="I48" s="111">
        <f t="shared" si="31"/>
        <v>0</v>
      </c>
      <c r="J48" s="111">
        <f t="shared" si="31"/>
        <v>0</v>
      </c>
      <c r="K48" s="112" t="s">
        <v>5</v>
      </c>
      <c r="L48" s="111">
        <f>L17+L22+L42+L47+L37+L32+L27</f>
        <v>0</v>
      </c>
      <c r="M48" s="113">
        <f>M17+M22+M42+M27+M32+M37+M47</f>
        <v>0</v>
      </c>
      <c r="N48" s="114" t="s">
        <v>10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6"/>
      <c r="T48" s="158" t="s">
        <v>5</v>
      </c>
      <c r="U48" s="48">
        <f>U17+U22+U42</f>
        <v>0</v>
      </c>
      <c r="V48" s="50">
        <f aca="true" t="shared" si="32" ref="V48:AB48">V17+V22+V27+V32+V37+V42+V47</f>
        <v>0</v>
      </c>
      <c r="W48" s="50">
        <f t="shared" si="32"/>
        <v>0</v>
      </c>
      <c r="X48" s="50">
        <f t="shared" si="32"/>
        <v>0</v>
      </c>
      <c r="Y48" s="50">
        <f t="shared" si="32"/>
        <v>0</v>
      </c>
      <c r="Z48" s="50">
        <f t="shared" si="32"/>
        <v>0</v>
      </c>
      <c r="AA48" s="50">
        <f t="shared" si="32"/>
        <v>0</v>
      </c>
      <c r="AB48" s="144">
        <f t="shared" si="32"/>
        <v>0</v>
      </c>
      <c r="AC48" s="145"/>
      <c r="AD48" s="50">
        <f aca="true" t="shared" si="33" ref="AD48:AK48">AD17+AD22+AD27+AD32+AD37+AD42+AD47</f>
        <v>0</v>
      </c>
      <c r="AE48" s="50">
        <f t="shared" si="33"/>
        <v>0</v>
      </c>
      <c r="AF48" s="50">
        <f t="shared" si="33"/>
        <v>0</v>
      </c>
      <c r="AG48" s="50">
        <f t="shared" si="33"/>
        <v>0</v>
      </c>
      <c r="AH48" s="50">
        <f t="shared" si="33"/>
        <v>0</v>
      </c>
      <c r="AI48" s="50">
        <f t="shared" si="33"/>
        <v>0</v>
      </c>
      <c r="AJ48" s="50">
        <f t="shared" si="33"/>
        <v>0</v>
      </c>
      <c r="AK48" s="133">
        <f t="shared" si="33"/>
        <v>0</v>
      </c>
      <c r="AN48" s="119"/>
    </row>
    <row r="49" spans="1:40" s="40" customFormat="1" ht="15.75" thickBot="1">
      <c r="A49" s="60" t="s">
        <v>26</v>
      </c>
      <c r="G49" s="61"/>
      <c r="H49" s="61"/>
      <c r="I49" s="61"/>
      <c r="J49" s="250" t="s">
        <v>32</v>
      </c>
      <c r="K49" s="251"/>
      <c r="L49" s="237">
        <f>L48+M48</f>
        <v>0</v>
      </c>
      <c r="M49" s="238"/>
      <c r="N49" s="61"/>
      <c r="O49" s="237">
        <f>O48+P48</f>
        <v>0</v>
      </c>
      <c r="P49" s="238"/>
      <c r="Q49" s="249">
        <f>Q48+R48</f>
        <v>0</v>
      </c>
      <c r="R49" s="238"/>
      <c r="S49" s="168"/>
      <c r="T49" s="169"/>
      <c r="AN49" s="41"/>
    </row>
    <row r="50" spans="1:20" s="40" customFormat="1" ht="15.75" thickBot="1">
      <c r="A50" s="62"/>
      <c r="B50" s="62"/>
      <c r="C50" s="62"/>
      <c r="D50" s="62"/>
      <c r="E50" s="62"/>
      <c r="F50" s="62"/>
      <c r="G50" s="62"/>
      <c r="H50" s="62"/>
      <c r="I50" s="62"/>
      <c r="J50" s="146" t="s">
        <v>27</v>
      </c>
      <c r="K50" s="147"/>
      <c r="L50" s="63">
        <v>0</v>
      </c>
      <c r="M50" s="64">
        <f>M48*L50</f>
        <v>0</v>
      </c>
      <c r="N50" s="65"/>
      <c r="O50" s="148" t="s">
        <v>29</v>
      </c>
      <c r="P50" s="149"/>
      <c r="Q50" s="150"/>
      <c r="R50" s="64">
        <f>R48*L50</f>
        <v>0</v>
      </c>
      <c r="S50" s="167"/>
      <c r="T50" s="67"/>
    </row>
    <row r="51" spans="1:40" s="40" customFormat="1" ht="15.75" thickBot="1">
      <c r="A51" s="68"/>
      <c r="B51" s="68"/>
      <c r="C51" s="68"/>
      <c r="D51" s="68"/>
      <c r="E51" s="68"/>
      <c r="F51" s="68"/>
      <c r="G51" s="68"/>
      <c r="H51" s="68"/>
      <c r="I51" s="68"/>
      <c r="J51" s="216" t="s">
        <v>28</v>
      </c>
      <c r="K51" s="217"/>
      <c r="L51" s="63">
        <v>0</v>
      </c>
      <c r="M51" s="69">
        <f>L51*M48</f>
        <v>0</v>
      </c>
      <c r="N51" s="65"/>
      <c r="O51" s="218" t="s">
        <v>28</v>
      </c>
      <c r="P51" s="219"/>
      <c r="Q51" s="220"/>
      <c r="R51" s="69">
        <f>R48*L51</f>
        <v>0</v>
      </c>
      <c r="S51" s="167"/>
      <c r="T51" s="67"/>
      <c r="AN51" s="41"/>
    </row>
    <row r="52" spans="1:40" s="40" customFormat="1" ht="22.5" customHeight="1" thickBot="1">
      <c r="A52" s="255" t="s">
        <v>13</v>
      </c>
      <c r="B52" s="256"/>
      <c r="C52" s="256"/>
      <c r="D52" s="256"/>
      <c r="E52" s="257"/>
      <c r="F52" s="235"/>
      <c r="G52" s="235"/>
      <c r="H52" s="235"/>
      <c r="I52" s="235"/>
      <c r="J52" s="235"/>
      <c r="K52" s="235"/>
      <c r="L52" s="235"/>
      <c r="M52" s="236"/>
      <c r="N52" s="70"/>
      <c r="O52" s="70"/>
      <c r="P52" s="66"/>
      <c r="S52" s="159"/>
      <c r="T52" s="61"/>
      <c r="AN52" s="41"/>
    </row>
    <row r="53" spans="1:40" s="40" customFormat="1" ht="48.75" customHeight="1" thickBot="1">
      <c r="A53" s="252" t="s">
        <v>14</v>
      </c>
      <c r="B53" s="253"/>
      <c r="C53" s="253"/>
      <c r="D53" s="253"/>
      <c r="E53" s="254"/>
      <c r="F53" s="258"/>
      <c r="G53" s="258"/>
      <c r="H53" s="258"/>
      <c r="I53" s="258"/>
      <c r="J53" s="258"/>
      <c r="K53" s="258"/>
      <c r="L53" s="258"/>
      <c r="M53" s="259"/>
      <c r="N53" s="71"/>
      <c r="O53" s="71"/>
      <c r="P53" s="65"/>
      <c r="S53" s="159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9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60"/>
      <c r="AK54" s="61"/>
      <c r="AL54" s="61"/>
      <c r="AN54" s="41"/>
    </row>
    <row r="55" spans="1:40" s="40" customFormat="1" ht="1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9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>
      <c r="A56" s="231" t="s">
        <v>16</v>
      </c>
      <c r="B56" s="232"/>
      <c r="C56" s="232"/>
      <c r="D56" s="232"/>
      <c r="E56" s="233"/>
      <c r="F56" s="234"/>
      <c r="G56" s="235"/>
      <c r="H56" s="235"/>
      <c r="I56" s="235"/>
      <c r="J56" s="235"/>
      <c r="K56" s="235"/>
      <c r="L56" s="235"/>
      <c r="M56" s="236"/>
      <c r="N56" s="77"/>
      <c r="O56" s="77"/>
      <c r="P56" s="78"/>
      <c r="S56" s="159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>
      <c r="A57" s="252" t="s">
        <v>15</v>
      </c>
      <c r="B57" s="253"/>
      <c r="C57" s="253"/>
      <c r="D57" s="253"/>
      <c r="E57" s="254"/>
      <c r="F57" s="234"/>
      <c r="G57" s="235"/>
      <c r="H57" s="235"/>
      <c r="I57" s="235"/>
      <c r="J57" s="235"/>
      <c r="K57" s="235"/>
      <c r="L57" s="235"/>
      <c r="M57" s="236"/>
      <c r="N57" s="79"/>
      <c r="O57" s="79"/>
      <c r="P57" s="80"/>
      <c r="S57" s="152"/>
      <c r="AN57" s="41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16" ht="12.75">
      <c r="A61" s="6" t="s">
        <v>3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16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3" ht="12.75">
      <c r="A63" s="11"/>
      <c r="B63" s="11"/>
      <c r="C63" s="10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</sheetData>
  <sheetProtection/>
  <autoFilter ref="A12:L12"/>
  <mergeCells count="45">
    <mergeCell ref="O49:P49"/>
    <mergeCell ref="Q49:R49"/>
    <mergeCell ref="J49:K49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Q10:Q11"/>
    <mergeCell ref="R10:R11"/>
    <mergeCell ref="T10:T11"/>
    <mergeCell ref="A10:A11"/>
    <mergeCell ref="B10:B11"/>
    <mergeCell ref="C10:C11"/>
    <mergeCell ref="D10:G10"/>
    <mergeCell ref="U10:AB10"/>
    <mergeCell ref="AD10:AK10"/>
    <mergeCell ref="J51:K51"/>
    <mergeCell ref="O51:Q51"/>
    <mergeCell ref="K10:K11"/>
    <mergeCell ref="L10:L11"/>
    <mergeCell ref="M10:M11"/>
    <mergeCell ref="N10:N11"/>
    <mergeCell ref="O10:O11"/>
    <mergeCell ref="P10:P11"/>
    <mergeCell ref="I10:I11"/>
    <mergeCell ref="J10:J11"/>
    <mergeCell ref="A6:F6"/>
    <mergeCell ref="G6:M6"/>
    <mergeCell ref="A8:M9"/>
    <mergeCell ref="N8:R9"/>
    <mergeCell ref="T8:AC9"/>
    <mergeCell ref="AD8:AK9"/>
    <mergeCell ref="A1:M1"/>
    <mergeCell ref="A3:F3"/>
    <mergeCell ref="G3:M3"/>
    <mergeCell ref="A4:F4"/>
    <mergeCell ref="G4:M4"/>
    <mergeCell ref="A5:F5"/>
    <mergeCell ref="G5:M5"/>
  </mergeCells>
  <dataValidations count="14"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Kč"</formula1>
    </dataValidation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6553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'Rekapitulace mezd '!#REF!</formula1>
    </dataValidation>
    <dataValidation allowBlank="1" showInputMessage="1" showErrorMessage="1" prompt="vložte % pro tvorbu FKSP&#10;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'Rekapitulace mezd '!#REF!</formula1>
    </dataValidation>
    <dataValidation type="custom" allowBlank="1" showInputMessage="1" showErrorMessage="1" sqref="AN3:AN49 Q13:S16 Q18:S21 Q23:S26 Q28:S31 Q33:S36 Q38:S41 Q43:S46">
      <formula1>AN3</formula1>
    </dataValidation>
    <dataValidation allowBlank="1" showInputMessage="1" showErrorMessage="1" prompt="Kontrolor kontroluje obvyklou hodinouvou mzdu a případně ji (&quot;natvrdo&quot;) upraví. &#10;&#10;(dle příloh PPŽ bez odvodů SZ a ZP u DPP/DPČ a u nových pracovních pozic bez histori !!!)" sqref="N10:N11"/>
  </dataValidations>
  <printOptions horizontalCentered="1"/>
  <pageMargins left="0" right="0" top="0.5905511811023623" bottom="0.7874015748031497" header="0.5118110236220472" footer="0.5118110236220472"/>
  <pageSetup cellComments="asDisplayed" fitToHeight="1" fitToWidth="1" horizontalDpi="600" verticalDpi="600" orientation="landscape" paperSize="9" scale="46" r:id="rId3"/>
  <headerFooter alignWithMargins="0">
    <oddHeader>&amp;C&amp;"Arial,Tučné"&amp;12&amp;F</oddHeader>
    <oddFooter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Roman</cp:lastModifiedBy>
  <cp:lastPrinted>2017-02-13T09:33:29Z</cp:lastPrinted>
  <dcterms:created xsi:type="dcterms:W3CDTF">2008-01-11T13:41:39Z</dcterms:created>
  <dcterms:modified xsi:type="dcterms:W3CDTF">2019-07-26T09:28:52Z</dcterms:modified>
  <cp:category/>
  <cp:version/>
  <cp:contentType/>
  <cp:contentStatus/>
</cp:coreProperties>
</file>